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376" windowHeight="9552"/>
  </bookViews>
  <sheets>
    <sheet name="ให้นักวิจัย" sheetId="4" r:id="rId1"/>
    <sheet name="งวดที่ 1" sheetId="1" r:id="rId2"/>
    <sheet name="งวดที่ 2" sheetId="2" r:id="rId3"/>
    <sheet name="Sheet3" sheetId="3" r:id="rId4"/>
    <sheet name="Sheet1" sheetId="5" r:id="rId5"/>
  </sheets>
  <calcPr calcId="144525"/>
</workbook>
</file>

<file path=xl/calcChain.xml><?xml version="1.0" encoding="utf-8"?>
<calcChain xmlns="http://schemas.openxmlformats.org/spreadsheetml/2006/main">
  <c r="G7" i="4" l="1"/>
  <c r="K8" i="3" l="1"/>
  <c r="J8" i="3"/>
  <c r="F7" i="3"/>
  <c r="F8" i="3" s="1"/>
  <c r="F9" i="3" s="1"/>
  <c r="F6" i="4" l="1"/>
  <c r="F7" i="4" s="1"/>
  <c r="F8" i="4" s="1"/>
  <c r="F9" i="4" s="1"/>
  <c r="F10" i="4" s="1"/>
  <c r="D12" i="2" l="1"/>
  <c r="F6" i="2"/>
  <c r="F7" i="2" s="1"/>
  <c r="F12" i="2" l="1"/>
  <c r="K8" i="2"/>
  <c r="K9" i="2"/>
  <c r="K10" i="2"/>
  <c r="K11" i="2"/>
  <c r="J7" i="2"/>
  <c r="K7" i="2"/>
  <c r="H10" i="2"/>
  <c r="I11" i="2"/>
  <c r="I9" i="2"/>
  <c r="E12" i="2"/>
  <c r="F8" i="2"/>
  <c r="F9" i="2" s="1"/>
  <c r="F10" i="2" s="1"/>
  <c r="F11" i="2" s="1"/>
  <c r="I12" i="2" l="1"/>
  <c r="J12" i="2"/>
  <c r="H12" i="2"/>
  <c r="G12" i="2"/>
  <c r="K12" i="2" l="1"/>
  <c r="K10" i="1"/>
  <c r="I10" i="1"/>
  <c r="H10" i="1"/>
  <c r="F6" i="1"/>
  <c r="E10" i="1"/>
  <c r="H5" i="1" l="1"/>
  <c r="I5" i="1"/>
  <c r="J5" i="1"/>
  <c r="G5" i="1"/>
  <c r="K5" i="1" l="1"/>
  <c r="F7" i="1" l="1"/>
  <c r="F8" i="1" s="1"/>
  <c r="F9" i="1" s="1"/>
</calcChain>
</file>

<file path=xl/sharedStrings.xml><?xml version="1.0" encoding="utf-8"?>
<sst xmlns="http://schemas.openxmlformats.org/spreadsheetml/2006/main" count="188" uniqueCount="89">
  <si>
    <t>ชื่อโครงการ.................................................................................</t>
  </si>
  <si>
    <t>หัวหน้าโครงการ...........................</t>
  </si>
  <si>
    <t>สัญญาเลขที่.............................................</t>
  </si>
  <si>
    <t>รายการรับ  -  จ่าย</t>
  </si>
  <si>
    <t>รายการจ่ายแยกหมวด</t>
  </si>
  <si>
    <t>วัน / เดือน / ปี</t>
  </si>
  <si>
    <t>รายการ</t>
  </si>
  <si>
    <t>เลขที่อ้างอิง</t>
  </si>
  <si>
    <t>รับ</t>
  </si>
  <si>
    <t>จ่าย</t>
  </si>
  <si>
    <t>คงเหลือ</t>
  </si>
  <si>
    <t>ค่าตอบแทน</t>
  </si>
  <si>
    <t>ค่าใช้สอย</t>
  </si>
  <si>
    <t>ค่าวัสดุ</t>
  </si>
  <si>
    <t>อื่น ๆ</t>
  </si>
  <si>
    <t>รวม</t>
  </si>
  <si>
    <t>-</t>
  </si>
  <si>
    <t>20/ 105</t>
  </si>
  <si>
    <t>15/21</t>
  </si>
  <si>
    <t>59-15532</t>
  </si>
  <si>
    <t>หมายเหตุ</t>
  </si>
  <si>
    <t>รายงานการเงิน</t>
  </si>
  <si>
    <t>17/25</t>
  </si>
  <si>
    <t xml:space="preserve"> ให้บันทึกตามรายจ่ายที่เกิดขึ้นจริง</t>
  </si>
  <si>
    <t xml:space="preserve">ค่าจ้างเหมาถ่ายเอกสาร จำนวน...หน้า ๆ ละ .... บาท เป็นเงิน......บาท  </t>
  </si>
  <si>
    <t>ค่าวัสดุสารเคมี  เช่น .........................</t>
  </si>
  <si>
    <t>ค่าจ้างเหมาทำอาหารว่าง อาหารกลางวัน  จำนวน  ... มื้อ ๆ ละ .... บาท  ต่อครั้ง</t>
  </si>
  <si>
    <t>ค่าวัสดุสำนักงาน เช่น ........................</t>
  </si>
  <si>
    <t>ค่าสาธารณูปโภคมหาวิทยาลัย 10%</t>
  </si>
  <si>
    <t>รับเงินงวดที่  1  (ไม่เกินร้อยละ  60)</t>
  </si>
  <si>
    <t>25 ม.ค. 61</t>
  </si>
  <si>
    <t>ใบสำคัญรับเงิน
ชื่อ - สกุล ที่อยู่
เลขที่บัตรประชาชน</t>
  </si>
  <si>
    <t>รวมเงินงวดที่ 2</t>
  </si>
  <si>
    <t>ยอดยกมาเงินคงเหลืองวดที่ 1</t>
  </si>
  <si>
    <t>19 เม.ย. 62</t>
  </si>
  <si>
    <t xml:space="preserve"> </t>
  </si>
  <si>
    <t>20 เม.ย. 62</t>
  </si>
  <si>
    <t>ค่าวัสดุสารเคมี เช่น k-206   Methanol  Ethyl acetate ฯลฯ</t>
  </si>
  <si>
    <t>เล่มที่ 003 เลขที่00130</t>
  </si>
  <si>
    <t>ค่าวัสดุสำนักงาน เช่น กระดาษ ปากกา ฯลฯ</t>
  </si>
  <si>
    <t>ใบเสร็จเล่มที่ 15 เลขที่ 1562</t>
  </si>
  <si>
    <t>ค่าจ้างเหมาถ่ายเอกสารและเข้าเล่มรายงานความก้าวหน้า จำนวน 5 เล่ม ๆ ละ 150 บาท</t>
  </si>
  <si>
    <t>ใบเสร็จเลขที่384/19181</t>
  </si>
  <si>
    <t>ค่าจ้างเหมาทำอาหารว่าง  จำนวน 50 คน ๆ ละ 2 มื้อ ๆ ละ 25  บาท</t>
  </si>
  <si>
    <t>ใบสำคัญรับเงิน 
น.ส.พลับพลึง ปละอูด  35 หมู่ 6 ต.ทาสบเส้า อ.แม่ทา  จ.ลำพูน
1550400056741</t>
  </si>
  <si>
    <t>30 เม.ย. 62</t>
  </si>
  <si>
    <t>8 พ.ค. 62</t>
  </si>
  <si>
    <t>9 ส.ค. 62</t>
  </si>
  <si>
    <t>วัน เดือน ปี</t>
  </si>
  <si>
    <t>รับเงินงวดที่  2   (ไม่เกินร้อยละ  30)</t>
  </si>
  <si>
    <t>หัวหน้าแผนงาน / หัวหน้าโครงการ</t>
  </si>
  <si>
    <t>ลงชื่อ ......................................</t>
  </si>
  <si>
    <t>ข้าพเจ่าขอรับรองว่าเป็นความจริงทุกประการ</t>
  </si>
  <si>
    <t>................................................................................................................................................................................</t>
  </si>
  <si>
    <t>สาเหตุที่ไม่สามารถใช้จ่ายเงินงบประมาณตามแผนการเบิกจ่ายเงินได้  เนื่องจาก.............................................................</t>
  </si>
  <si>
    <t>ค่าใช้จ่าย.....</t>
  </si>
  <si>
    <t>20 ส.ค. 62</t>
  </si>
  <si>
    <t>ค่าจ้างเหมาถ่ายเอกสาร .....</t>
  </si>
  <si>
    <t>เล่มที่ 376 NO.18791</t>
  </si>
  <si>
    <t>ตัวอย่าง</t>
  </si>
  <si>
    <t>รวมเงินงวดที่ 1</t>
  </si>
  <si>
    <t>14 พ.ค. 62</t>
  </si>
  <si>
    <t>ค่าน้ำมัน</t>
  </si>
  <si>
    <t>ใบเสร็จเล่มที่ 0085 เลขที่ 4236</t>
  </si>
  <si>
    <t>ใบเสร็จเล่มที่ 0085 เลขที่ 4237</t>
  </si>
  <si>
    <t>ใบเสร็จเล่มที่ 0085 เลขที่ 4241</t>
  </si>
  <si>
    <t>ใบเสร็จเล่มที่ 0085 เลขที่ 4246</t>
  </si>
  <si>
    <t>ใบเสร็จเล่มที่ 0085 เลขที่ 4250</t>
  </si>
  <si>
    <t>21 พ.ค. 62</t>
  </si>
  <si>
    <t>28 พ.ค. 62</t>
  </si>
  <si>
    <t>10 มิ.ย. 62</t>
  </si>
  <si>
    <t>11 มิ.ย. 62</t>
  </si>
  <si>
    <t>31 ธ.ค. 62</t>
  </si>
  <si>
    <t>รับเงินงวดที่  1   (ไม่เกินร้อยละ  60)</t>
  </si>
  <si>
    <t>20 ก.พ. 62</t>
  </si>
  <si>
    <t>ค่าหมึกโทนเนอร์ HP 85A</t>
  </si>
  <si>
    <t>5/52</t>
  </si>
  <si>
    <t>21 ก.พ. 62</t>
  </si>
  <si>
    <t>ค่าอาหารว่าง และอาหารกลางวัน จำนวน 10 คน ๆ ละ 105 บาท
นายฤทธิชัย แซ่จ๋าว 251 ถ.เจริญประเทศ  ต.วังเหนือ  อ.เมือง  จ.ลำปาง</t>
  </si>
  <si>
    <t>5620300035344</t>
  </si>
  <si>
    <t>ค่าน้ำมันเชื้อเพลิง</t>
  </si>
  <si>
    <t>485/120</t>
  </si>
  <si>
    <t>กรณี  -  หลักฐานเป็นใบสำคัญรับเงินให้ใส่ ชื่อ - สกุล ที่อยู่  และให้ใส่หมายเลขบัตรประชาชนในช่อง "เลขที่อ้างอิง"</t>
  </si>
  <si>
    <t xml:space="preserve">           -   ค่าน้ำมันเชื้อเพลิง อยู่ในหมวดวัสดุ</t>
  </si>
  <si>
    <t xml:space="preserve">           -  ใบเสร็จรับเงิน  ต้องใส่เล่มที่   เลขที่</t>
  </si>
  <si>
    <t>ค่าตอบแทนวิทยากร จำนวน 3 ชั่วโมง ๆ ละ 300  บาท
นางณัชพันธ์ มานพ  17 ซ.1 เจริญประเทศ ต.เวียงเหนือ อ.เมืองลำปาง จ.ลำปาง</t>
  </si>
  <si>
    <t>35201006797488</t>
  </si>
  <si>
    <t>ค่าจ้างเหมาถ่ายเอกสาร .....................</t>
  </si>
  <si>
    <t xml:space="preserve">          -  หัวหน้าโครงการลงนามกำกับรายงานการเงินทุกหน้า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</si>
</sst>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07041E]d\ mmm\ yy;@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4"/>
      <color theme="1"/>
      <name val="Calibri"/>
      <family val="2"/>
      <charset val="222"/>
      <scheme val="minor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Alignment="1">
      <alignment vertical="center"/>
    </xf>
    <xf numFmtId="164" fontId="5" fillId="0" borderId="0" xfId="1" applyFont="1" applyAlignment="1">
      <alignment vertical="center"/>
    </xf>
    <xf numFmtId="164" fontId="0" fillId="0" borderId="0" xfId="1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1" applyFont="1" applyBorder="1" applyAlignment="1">
      <alignment horizontal="right" vertical="center"/>
    </xf>
    <xf numFmtId="164" fontId="3" fillId="0" borderId="1" xfId="1" applyFont="1" applyBorder="1" applyAlignment="1">
      <alignment vertical="center"/>
    </xf>
    <xf numFmtId="164" fontId="3" fillId="0" borderId="1" xfId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right" vertical="center"/>
    </xf>
    <xf numFmtId="164" fontId="5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right" vertical="center" wrapText="1"/>
    </xf>
    <xf numFmtId="164" fontId="5" fillId="0" borderId="1" xfId="1" applyFont="1" applyBorder="1" applyAlignment="1">
      <alignment vertical="center"/>
    </xf>
    <xf numFmtId="164" fontId="5" fillId="0" borderId="0" xfId="1" applyFont="1" applyAlignment="1">
      <alignment horizontal="center" vertical="center"/>
    </xf>
    <xf numFmtId="164" fontId="5" fillId="0" borderId="0" xfId="1" applyFont="1" applyAlignment="1">
      <alignment vertical="center" wrapText="1"/>
    </xf>
    <xf numFmtId="0" fontId="4" fillId="2" borderId="1" xfId="0" applyFont="1" applyFill="1" applyBorder="1" applyAlignment="1">
      <alignment vertical="center"/>
    </xf>
    <xf numFmtId="164" fontId="4" fillId="2" borderId="1" xfId="1" applyFont="1" applyFill="1" applyBorder="1" applyAlignment="1">
      <alignment horizontal="right" vertical="center"/>
    </xf>
    <xf numFmtId="164" fontId="4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4" fillId="0" borderId="1" xfId="1" applyFont="1" applyBorder="1" applyAlignment="1">
      <alignment vertical="center"/>
    </xf>
    <xf numFmtId="164" fontId="4" fillId="0" borderId="1" xfId="1" applyFont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4" fontId="4" fillId="0" borderId="1" xfId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8" fillId="0" borderId="0" xfId="0" applyFont="1"/>
    <xf numFmtId="165" fontId="7" fillId="0" borderId="0" xfId="0" applyNumberFormat="1" applyFont="1" applyAlignment="1">
      <alignment horizontal="center"/>
    </xf>
    <xf numFmtId="164" fontId="7" fillId="0" borderId="0" xfId="1" applyFont="1"/>
    <xf numFmtId="0" fontId="7" fillId="0" borderId="0" xfId="0" applyFont="1" applyAlignment="1">
      <alignment horizontal="center"/>
    </xf>
    <xf numFmtId="164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4" fontId="5" fillId="0" borderId="1" xfId="1" applyFont="1" applyFill="1" applyBorder="1" applyAlignment="1">
      <alignment horizontal="right" vertical="center"/>
    </xf>
    <xf numFmtId="0" fontId="7" fillId="0" borderId="1" xfId="0" applyFont="1" applyBorder="1"/>
    <xf numFmtId="0" fontId="7" fillId="0" borderId="1" xfId="0" applyFont="1" applyFill="1" applyBorder="1"/>
    <xf numFmtId="0" fontId="5" fillId="0" borderId="1" xfId="0" applyFont="1" applyBorder="1" applyAlignment="1">
      <alignment horizontal="center" vertical="center"/>
    </xf>
    <xf numFmtId="164" fontId="5" fillId="0" borderId="1" xfId="1" applyFont="1" applyBorder="1"/>
    <xf numFmtId="164" fontId="5" fillId="0" borderId="1" xfId="1" applyFont="1" applyFill="1" applyBorder="1"/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64" fontId="4" fillId="0" borderId="1" xfId="1" applyFont="1" applyBorder="1" applyAlignment="1">
      <alignment horizontal="center" vertical="center"/>
    </xf>
    <xf numFmtId="0" fontId="5" fillId="0" borderId="0" xfId="0" applyFont="1"/>
    <xf numFmtId="164" fontId="5" fillId="0" borderId="0" xfId="1" applyFont="1"/>
    <xf numFmtId="165" fontId="5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164" fontId="5" fillId="0" borderId="1" xfId="1" applyFont="1" applyFill="1" applyBorder="1" applyAlignment="1">
      <alignment vertical="top"/>
    </xf>
    <xf numFmtId="165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165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164" fontId="5" fillId="0" borderId="1" xfId="1" applyFont="1" applyBorder="1" applyAlignment="1">
      <alignment horizontal="center" vertical="top"/>
    </xf>
    <xf numFmtId="164" fontId="5" fillId="0" borderId="1" xfId="1" applyFont="1" applyBorder="1" applyAlignment="1">
      <alignment horizontal="right" vertical="top"/>
    </xf>
    <xf numFmtId="164" fontId="5" fillId="0" borderId="1" xfId="1" applyFont="1" applyBorder="1" applyAlignment="1">
      <alignment horizontal="right" vertical="top" wrapText="1"/>
    </xf>
    <xf numFmtId="0" fontId="7" fillId="0" borderId="0" xfId="0" applyFont="1" applyAlignment="1">
      <alignment vertical="top"/>
    </xf>
    <xf numFmtId="164" fontId="9" fillId="0" borderId="1" xfId="1" applyFont="1" applyBorder="1" applyAlignment="1">
      <alignment horizontal="center" vertical="top"/>
    </xf>
    <xf numFmtId="164" fontId="9" fillId="0" borderId="1" xfId="1" applyFont="1" applyBorder="1" applyAlignment="1">
      <alignment horizontal="right" vertical="top"/>
    </xf>
    <xf numFmtId="164" fontId="4" fillId="0" borderId="1" xfId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164" fontId="3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137160</xdr:colOff>
      <xdr:row>7</xdr:row>
      <xdr:rowOff>243840</xdr:rowOff>
    </xdr:from>
    <xdr:to>
      <xdr:col>5</xdr:col>
      <xdr:colOff>297180</xdr:colOff>
      <xdr:row>7</xdr:row>
      <xdr:rowOff>594360</xdr:rowOff>
    </xdr:to>
    <xdr:sp macro="" textlink="">
      <xdr:nvSpPr>
        <xdr:cNvPr id="3" name="คำบรรยายภาพแบบสี่เหลี่ยมมุมมน 2"/>
        <xdr:cNvSpPr/>
      </xdr:nvSpPr>
      <xdr:spPr>
        <a:xfrm>
          <a:off x="3657600" y="2278380"/>
          <a:ext cx="1584960" cy="350520"/>
        </a:xfrm>
        <a:prstGeom prst="wedgeRoundRectCallout">
          <a:avLst>
            <a:gd name="adj1" fmla="val -80833"/>
            <a:gd name="adj2" fmla="val -1785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หมายเลขบัตรประชาชน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655320</xdr:colOff>
      <xdr:row>6</xdr:row>
      <xdr:rowOff>220980</xdr:rowOff>
    </xdr:from>
    <xdr:to>
      <xdr:col>1</xdr:col>
      <xdr:colOff>1562100</xdr:colOff>
      <xdr:row>8</xdr:row>
      <xdr:rowOff>320040</xdr:rowOff>
    </xdr:to>
    <xdr:sp macro="" textlink="">
      <xdr:nvSpPr>
        <xdr:cNvPr id="2" name="TextBox 1"/>
        <xdr:cNvSpPr txBox="1"/>
      </xdr:nvSpPr>
      <xdr:spPr>
        <a:xfrm>
          <a:off x="1318260" y="2026920"/>
          <a:ext cx="906780" cy="1531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วันที่เรียงลำดับเหตุการณ์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N8" sqref="N8"/>
    </sheetView>
  </sheetViews>
  <sheetFormatPr defaultRowHeight="18"/>
  <cols>
    <col min="1" max="1" width="9.6640625" style="37" customWidth="1"/>
    <col min="2" max="2" width="28" style="34" customWidth="1"/>
    <col min="3" max="3" width="13.6640625" style="65" customWidth="1"/>
    <col min="4" max="4" width="10.88671875" style="38" customWidth="1"/>
    <col min="5" max="5" width="9.88671875" style="38" customWidth="1"/>
    <col min="6" max="6" width="11.109375" style="38" customWidth="1"/>
    <col min="7" max="7" width="10.33203125" style="38" customWidth="1"/>
    <col min="8" max="8" width="10.109375" style="38" customWidth="1"/>
    <col min="9" max="9" width="10" style="38" customWidth="1"/>
    <col min="10" max="10" width="10.5546875" style="38" customWidth="1"/>
    <col min="11" max="11" width="10.109375" style="38" customWidth="1"/>
    <col min="12" max="12" width="8.88671875" style="34"/>
    <col min="13" max="13" width="13.33203125" style="34" bestFit="1" customWidth="1"/>
    <col min="14" max="16384" width="8.88671875" style="34"/>
  </cols>
  <sheetData>
    <row r="1" spans="1:11">
      <c r="A1" s="76" t="s">
        <v>59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8.600000000000001" customHeight="1">
      <c r="A2" s="77" t="s">
        <v>21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51.6" customHeight="1">
      <c r="A3" s="78" t="s">
        <v>0</v>
      </c>
      <c r="B3" s="78"/>
      <c r="C3" s="78"/>
      <c r="D3" s="79" t="s">
        <v>1</v>
      </c>
      <c r="E3" s="79"/>
      <c r="F3" s="79"/>
      <c r="G3" s="79" t="s">
        <v>2</v>
      </c>
      <c r="H3" s="79"/>
      <c r="I3" s="79"/>
      <c r="J3" s="79"/>
      <c r="K3" s="79"/>
    </row>
    <row r="4" spans="1:11">
      <c r="A4" s="27"/>
      <c r="B4" s="41"/>
      <c r="C4" s="60"/>
      <c r="D4" s="75" t="s">
        <v>3</v>
      </c>
      <c r="E4" s="75"/>
      <c r="F4" s="75"/>
      <c r="G4" s="75" t="s">
        <v>4</v>
      </c>
      <c r="H4" s="75"/>
      <c r="I4" s="75"/>
      <c r="J4" s="75"/>
      <c r="K4" s="75"/>
    </row>
    <row r="5" spans="1:11" s="39" customFormat="1">
      <c r="A5" s="27" t="s">
        <v>48</v>
      </c>
      <c r="B5" s="8" t="s">
        <v>6</v>
      </c>
      <c r="C5" s="60" t="s">
        <v>7</v>
      </c>
      <c r="D5" s="42" t="s">
        <v>8</v>
      </c>
      <c r="E5" s="42" t="s">
        <v>9</v>
      </c>
      <c r="F5" s="42" t="s">
        <v>10</v>
      </c>
      <c r="G5" s="42" t="s">
        <v>11</v>
      </c>
      <c r="H5" s="42" t="s">
        <v>12</v>
      </c>
      <c r="I5" s="42" t="s">
        <v>13</v>
      </c>
      <c r="J5" s="33" t="s">
        <v>14</v>
      </c>
      <c r="K5" s="42" t="s">
        <v>15</v>
      </c>
    </row>
    <row r="6" spans="1:11" s="35" customFormat="1">
      <c r="A6" s="32" t="s">
        <v>72</v>
      </c>
      <c r="B6" s="43" t="s">
        <v>73</v>
      </c>
      <c r="C6" s="61"/>
      <c r="D6" s="44">
        <v>48000</v>
      </c>
      <c r="E6" s="46"/>
      <c r="F6" s="49">
        <f>SUM( D6:D6)</f>
        <v>48000</v>
      </c>
      <c r="G6" s="46"/>
      <c r="H6" s="46"/>
      <c r="I6" s="46"/>
      <c r="J6" s="46"/>
      <c r="K6" s="46"/>
    </row>
    <row r="7" spans="1:11">
      <c r="A7" s="26" t="s">
        <v>74</v>
      </c>
      <c r="B7" s="10" t="s">
        <v>75</v>
      </c>
      <c r="C7" s="62" t="s">
        <v>76</v>
      </c>
      <c r="D7" s="11"/>
      <c r="E7" s="11">
        <v>1780</v>
      </c>
      <c r="F7" s="11">
        <f>SUM(F6-E7)</f>
        <v>46220</v>
      </c>
      <c r="G7" s="11">
        <f>-G70</f>
        <v>0</v>
      </c>
      <c r="H7" s="17">
        <v>0</v>
      </c>
      <c r="I7" s="15">
        <v>1780</v>
      </c>
      <c r="J7" s="16">
        <v>0</v>
      </c>
      <c r="K7" s="11">
        <v>1780</v>
      </c>
    </row>
    <row r="8" spans="1:11" s="72" customFormat="1" ht="72">
      <c r="A8" s="66" t="s">
        <v>77</v>
      </c>
      <c r="B8" s="67" t="s">
        <v>78</v>
      </c>
      <c r="C8" s="68" t="s">
        <v>79</v>
      </c>
      <c r="D8" s="73"/>
      <c r="E8" s="74">
        <v>1050</v>
      </c>
      <c r="F8" s="70">
        <f>SUM(F7-E8)</f>
        <v>45170</v>
      </c>
      <c r="G8" s="69">
        <v>0</v>
      </c>
      <c r="H8" s="69">
        <v>1050</v>
      </c>
      <c r="I8" s="72">
        <v>0</v>
      </c>
      <c r="J8" s="71">
        <v>0</v>
      </c>
      <c r="K8" s="70">
        <v>1050</v>
      </c>
    </row>
    <row r="9" spans="1:11">
      <c r="A9" s="26" t="s">
        <v>77</v>
      </c>
      <c r="B9" s="23" t="s">
        <v>80</v>
      </c>
      <c r="C9" s="63" t="s">
        <v>81</v>
      </c>
      <c r="D9" s="15"/>
      <c r="E9" s="11">
        <v>768</v>
      </c>
      <c r="F9" s="11">
        <f>SUM(F8-E9)</f>
        <v>44402</v>
      </c>
      <c r="G9" s="15">
        <v>0</v>
      </c>
      <c r="H9" s="11">
        <v>0</v>
      </c>
      <c r="I9" s="15">
        <v>768</v>
      </c>
      <c r="J9" s="16">
        <v>0</v>
      </c>
      <c r="K9" s="11">
        <v>768</v>
      </c>
    </row>
    <row r="10" spans="1:11" ht="90">
      <c r="A10" s="26" t="s">
        <v>70</v>
      </c>
      <c r="B10" s="23" t="s">
        <v>85</v>
      </c>
      <c r="C10" s="63" t="s">
        <v>86</v>
      </c>
      <c r="D10" s="15"/>
      <c r="E10" s="11">
        <v>900</v>
      </c>
      <c r="F10" s="11">
        <f>SUM(F9-E10)</f>
        <v>43502</v>
      </c>
      <c r="G10" s="15">
        <v>900</v>
      </c>
      <c r="H10" s="11">
        <v>0</v>
      </c>
      <c r="I10" s="15">
        <v>0</v>
      </c>
      <c r="J10" s="16">
        <v>0</v>
      </c>
      <c r="K10" s="11">
        <v>900</v>
      </c>
    </row>
    <row r="11" spans="1:11">
      <c r="A11" s="26"/>
      <c r="B11" s="23"/>
      <c r="C11" s="63"/>
      <c r="D11" s="15"/>
      <c r="E11" s="11"/>
      <c r="F11" s="11"/>
      <c r="G11" s="15">
        <v>0</v>
      </c>
      <c r="H11" s="11">
        <v>0</v>
      </c>
      <c r="I11" s="15">
        <v>0</v>
      </c>
      <c r="J11" s="16">
        <v>0</v>
      </c>
      <c r="K11" s="11"/>
    </row>
    <row r="12" spans="1:11">
      <c r="A12" s="26"/>
      <c r="B12" s="23"/>
      <c r="C12" s="63"/>
      <c r="D12" s="15"/>
      <c r="E12" s="11"/>
      <c r="F12" s="11"/>
      <c r="G12" s="15">
        <v>0</v>
      </c>
      <c r="H12" s="11">
        <v>0</v>
      </c>
      <c r="I12" s="15">
        <v>0</v>
      </c>
      <c r="J12" s="16">
        <v>0</v>
      </c>
      <c r="K12" s="11"/>
    </row>
    <row r="13" spans="1:11" ht="33" customHeight="1">
      <c r="A13" s="26" t="s">
        <v>56</v>
      </c>
      <c r="B13" s="23" t="s">
        <v>87</v>
      </c>
      <c r="C13" s="63" t="s">
        <v>58</v>
      </c>
      <c r="D13" s="15"/>
      <c r="E13" s="11">
        <v>2000</v>
      </c>
      <c r="F13" s="11">
        <v>0</v>
      </c>
      <c r="G13" s="15">
        <v>0</v>
      </c>
      <c r="H13" s="11">
        <v>0</v>
      </c>
      <c r="I13" s="15">
        <v>2000</v>
      </c>
      <c r="J13" s="16">
        <v>0</v>
      </c>
      <c r="K13" s="11">
        <v>2000</v>
      </c>
    </row>
    <row r="14" spans="1:11" s="36" customFormat="1">
      <c r="A14" s="27"/>
      <c r="B14" s="8" t="s">
        <v>60</v>
      </c>
      <c r="C14" s="60"/>
      <c r="D14" s="14">
        <v>48000</v>
      </c>
      <c r="E14" s="14">
        <v>48000</v>
      </c>
      <c r="F14" s="14" t="s">
        <v>16</v>
      </c>
      <c r="G14" s="14">
        <v>5400</v>
      </c>
      <c r="H14" s="42">
        <v>9936</v>
      </c>
      <c r="I14" s="42">
        <v>32664</v>
      </c>
      <c r="J14" s="42">
        <v>0</v>
      </c>
      <c r="K14" s="42">
        <v>48000</v>
      </c>
    </row>
    <row r="15" spans="1:11">
      <c r="A15" s="28" t="s">
        <v>20</v>
      </c>
      <c r="B15" s="1" t="s">
        <v>23</v>
      </c>
      <c r="C15" s="64"/>
      <c r="D15" s="18"/>
      <c r="E15" s="2"/>
      <c r="F15" s="2"/>
      <c r="G15" s="2"/>
      <c r="H15" s="2"/>
      <c r="I15" s="2"/>
      <c r="J15" s="19"/>
      <c r="K15" s="2"/>
    </row>
    <row r="17" spans="2:2">
      <c r="B17" s="34" t="s">
        <v>82</v>
      </c>
    </row>
    <row r="18" spans="2:2">
      <c r="B18" s="34" t="s">
        <v>83</v>
      </c>
    </row>
    <row r="19" spans="2:2">
      <c r="B19" s="34" t="s">
        <v>84</v>
      </c>
    </row>
    <row r="20" spans="2:2">
      <c r="B20" s="34" t="s">
        <v>88</v>
      </c>
    </row>
  </sheetData>
  <mergeCells count="7">
    <mergeCell ref="D4:F4"/>
    <mergeCell ref="G4:K4"/>
    <mergeCell ref="A1:K1"/>
    <mergeCell ref="A2:K2"/>
    <mergeCell ref="A3:C3"/>
    <mergeCell ref="D3:F3"/>
    <mergeCell ref="G3:K3"/>
  </mergeCells>
  <pageMargins left="0.2" right="0.2" top="0.25" bottom="0.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Q8" sqref="Q8"/>
    </sheetView>
  </sheetViews>
  <sheetFormatPr defaultRowHeight="14.4"/>
  <cols>
    <col min="1" max="1" width="14.109375" style="29" customWidth="1"/>
    <col min="2" max="2" width="30" customWidth="1"/>
    <col min="3" max="3" width="15.33203125" customWidth="1"/>
    <col min="4" max="5" width="10" style="3" bestFit="1" customWidth="1"/>
    <col min="6" max="6" width="10.109375" style="3" bestFit="1" customWidth="1"/>
    <col min="7" max="7" width="10.88671875" style="3" customWidth="1"/>
    <col min="8" max="8" width="10.21875" style="3" customWidth="1"/>
    <col min="9" max="9" width="10" style="3" customWidth="1"/>
    <col min="10" max="10" width="9.77734375" style="3" customWidth="1"/>
    <col min="11" max="11" width="10" style="3" bestFit="1" customWidth="1"/>
  </cols>
  <sheetData>
    <row r="1" spans="1:11" ht="18.600000000000001" customHeight="1">
      <c r="A1" s="81" t="s">
        <v>21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51.6" customHeight="1">
      <c r="A2" s="84" t="s">
        <v>0</v>
      </c>
      <c r="B2" s="84"/>
      <c r="C2" s="84"/>
      <c r="D2" s="85" t="s">
        <v>1</v>
      </c>
      <c r="E2" s="85"/>
      <c r="F2" s="85"/>
      <c r="G2" s="85" t="s">
        <v>2</v>
      </c>
      <c r="H2" s="85"/>
      <c r="I2" s="85"/>
      <c r="J2" s="85"/>
      <c r="K2" s="85"/>
    </row>
    <row r="3" spans="1:11" ht="21">
      <c r="A3" s="24"/>
      <c r="B3" s="4"/>
      <c r="C3" s="4"/>
      <c r="D3" s="80" t="s">
        <v>3</v>
      </c>
      <c r="E3" s="80"/>
      <c r="F3" s="80"/>
      <c r="G3" s="80" t="s">
        <v>4</v>
      </c>
      <c r="H3" s="80"/>
      <c r="I3" s="80"/>
      <c r="J3" s="80"/>
      <c r="K3" s="80"/>
    </row>
    <row r="4" spans="1:11" ht="21">
      <c r="A4" s="24" t="s">
        <v>5</v>
      </c>
      <c r="B4" s="5" t="s">
        <v>6</v>
      </c>
      <c r="C4" s="5" t="s">
        <v>7</v>
      </c>
      <c r="D4" s="6" t="s">
        <v>8</v>
      </c>
      <c r="E4" s="12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13" t="s">
        <v>14</v>
      </c>
      <c r="K4" s="6" t="s">
        <v>15</v>
      </c>
    </row>
    <row r="5" spans="1:11" ht="18">
      <c r="A5" s="25" t="s">
        <v>30</v>
      </c>
      <c r="B5" s="20" t="s">
        <v>29</v>
      </c>
      <c r="C5" s="20"/>
      <c r="D5" s="21">
        <v>27500</v>
      </c>
      <c r="E5" s="22">
        <v>27500</v>
      </c>
      <c r="F5" s="22" t="s">
        <v>16</v>
      </c>
      <c r="G5" s="22">
        <f>SUM( G6:G9)</f>
        <v>0</v>
      </c>
      <c r="H5" s="22">
        <f t="shared" ref="H5:J5" si="0">SUM( H6:H9)</f>
        <v>4000</v>
      </c>
      <c r="I5" s="22">
        <f t="shared" si="0"/>
        <v>23500</v>
      </c>
      <c r="J5" s="22">
        <f t="shared" si="0"/>
        <v>0</v>
      </c>
      <c r="K5" s="21">
        <f>SUM(G5:J5)</f>
        <v>27500</v>
      </c>
    </row>
    <row r="6" spans="1:11" ht="36">
      <c r="A6" s="26">
        <v>43132</v>
      </c>
      <c r="B6" s="23" t="s">
        <v>24</v>
      </c>
      <c r="C6" s="10" t="s">
        <v>22</v>
      </c>
      <c r="D6" s="11"/>
      <c r="E6" s="11">
        <v>1500</v>
      </c>
      <c r="F6" s="11">
        <f>SUM(D5-E6)</f>
        <v>26000</v>
      </c>
      <c r="G6" s="15"/>
      <c r="H6" s="11">
        <v>1500</v>
      </c>
      <c r="I6" s="15"/>
      <c r="J6" s="16"/>
      <c r="K6" s="11">
        <v>1500</v>
      </c>
    </row>
    <row r="7" spans="1:11" ht="18">
      <c r="A7" s="26">
        <v>43134</v>
      </c>
      <c r="B7" s="10" t="s">
        <v>25</v>
      </c>
      <c r="C7" s="10" t="s">
        <v>17</v>
      </c>
      <c r="D7" s="15"/>
      <c r="E7" s="11">
        <v>5000</v>
      </c>
      <c r="F7" s="11">
        <f>SUM(F6-E7)</f>
        <v>21000</v>
      </c>
      <c r="G7" s="15"/>
      <c r="H7" s="15"/>
      <c r="I7" s="11">
        <v>5000</v>
      </c>
      <c r="J7" s="16"/>
      <c r="K7" s="11">
        <v>5000</v>
      </c>
    </row>
    <row r="8" spans="1:11" ht="74.400000000000006" customHeight="1">
      <c r="A8" s="26">
        <v>43136</v>
      </c>
      <c r="B8" s="23" t="s">
        <v>26</v>
      </c>
      <c r="C8" s="23" t="s">
        <v>31</v>
      </c>
      <c r="D8" s="15"/>
      <c r="E8" s="11">
        <v>2500</v>
      </c>
      <c r="F8" s="11">
        <f t="shared" ref="F8:F9" si="1">SUM(F7-E8)</f>
        <v>18500</v>
      </c>
      <c r="G8" s="15"/>
      <c r="H8" s="11">
        <v>2500</v>
      </c>
      <c r="I8" s="15"/>
      <c r="J8" s="16"/>
      <c r="K8" s="11">
        <v>2500</v>
      </c>
    </row>
    <row r="9" spans="1:11" ht="18">
      <c r="A9" s="26">
        <v>43170</v>
      </c>
      <c r="B9" s="10" t="s">
        <v>27</v>
      </c>
      <c r="C9" s="10" t="s">
        <v>18</v>
      </c>
      <c r="D9" s="15"/>
      <c r="E9" s="11">
        <v>18500</v>
      </c>
      <c r="F9" s="11">
        <f t="shared" si="1"/>
        <v>0</v>
      </c>
      <c r="G9" s="15"/>
      <c r="H9" s="17"/>
      <c r="I9" s="11">
        <v>18500</v>
      </c>
      <c r="J9" s="16"/>
      <c r="K9" s="11">
        <v>18500</v>
      </c>
    </row>
    <row r="10" spans="1:11" ht="18">
      <c r="A10" s="27"/>
      <c r="B10" s="7" t="s">
        <v>15</v>
      </c>
      <c r="C10" s="7"/>
      <c r="D10" s="9"/>
      <c r="E10" s="14">
        <f>SUM(E6:E9)</f>
        <v>27500</v>
      </c>
      <c r="F10" s="14"/>
      <c r="G10" s="9"/>
      <c r="H10" s="30">
        <f>SUM(H6:H9)</f>
        <v>4000</v>
      </c>
      <c r="I10" s="14">
        <f>SUM(I6:I9)</f>
        <v>23500</v>
      </c>
      <c r="J10" s="31"/>
      <c r="K10" s="14">
        <f>SUM(K6:K9)</f>
        <v>27500</v>
      </c>
    </row>
    <row r="11" spans="1:11" ht="18">
      <c r="A11" s="28" t="s">
        <v>20</v>
      </c>
      <c r="B11" s="1" t="s">
        <v>23</v>
      </c>
      <c r="C11" s="1"/>
      <c r="D11" s="18"/>
      <c r="E11" s="2"/>
      <c r="F11" s="2"/>
      <c r="G11" s="2"/>
      <c r="H11" s="2"/>
      <c r="I11" s="2"/>
      <c r="J11" s="19"/>
      <c r="K11" s="2"/>
    </row>
  </sheetData>
  <mergeCells count="6">
    <mergeCell ref="D3:F3"/>
    <mergeCell ref="G3:K3"/>
    <mergeCell ref="A1:K1"/>
    <mergeCell ref="A2:C2"/>
    <mergeCell ref="D2:F2"/>
    <mergeCell ref="G2:K2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N9" sqref="N9"/>
    </sheetView>
  </sheetViews>
  <sheetFormatPr defaultRowHeight="18"/>
  <cols>
    <col min="1" max="1" width="9.6640625" style="37" customWidth="1"/>
    <col min="2" max="2" width="28" style="34" customWidth="1"/>
    <col min="3" max="3" width="15.109375" style="34" customWidth="1"/>
    <col min="4" max="4" width="10.88671875" style="38" customWidth="1"/>
    <col min="5" max="5" width="9.88671875" style="38" customWidth="1"/>
    <col min="6" max="6" width="11.109375" style="38" customWidth="1"/>
    <col min="7" max="7" width="10.33203125" style="38" customWidth="1"/>
    <col min="8" max="8" width="9.33203125" style="38" customWidth="1"/>
    <col min="9" max="9" width="10" style="38" customWidth="1"/>
    <col min="10" max="10" width="10.5546875" style="38" customWidth="1"/>
    <col min="11" max="11" width="10.109375" style="38" customWidth="1"/>
    <col min="12" max="12" width="8.88671875" style="34"/>
    <col min="13" max="13" width="13.33203125" style="34" bestFit="1" customWidth="1"/>
    <col min="14" max="16384" width="8.88671875" style="34"/>
  </cols>
  <sheetData>
    <row r="1" spans="1:11" ht="18.600000000000001" customHeight="1">
      <c r="A1" s="86" t="s">
        <v>21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1" ht="51.6" customHeight="1">
      <c r="A2" s="78" t="s">
        <v>0</v>
      </c>
      <c r="B2" s="78"/>
      <c r="C2" s="78"/>
      <c r="D2" s="79" t="s">
        <v>1</v>
      </c>
      <c r="E2" s="79"/>
      <c r="F2" s="79"/>
      <c r="G2" s="79" t="s">
        <v>2</v>
      </c>
      <c r="H2" s="79"/>
      <c r="I2" s="79"/>
      <c r="J2" s="79"/>
      <c r="K2" s="79"/>
    </row>
    <row r="3" spans="1:11">
      <c r="A3" s="27"/>
      <c r="B3" s="7"/>
      <c r="C3" s="7"/>
      <c r="D3" s="75" t="s">
        <v>3</v>
      </c>
      <c r="E3" s="75"/>
      <c r="F3" s="75"/>
      <c r="G3" s="75" t="s">
        <v>4</v>
      </c>
      <c r="H3" s="75"/>
      <c r="I3" s="75"/>
      <c r="J3" s="75"/>
      <c r="K3" s="75"/>
    </row>
    <row r="4" spans="1:11" s="39" customFormat="1">
      <c r="A4" s="27" t="s">
        <v>48</v>
      </c>
      <c r="B4" s="8" t="s">
        <v>6</v>
      </c>
      <c r="C4" s="8" t="s">
        <v>7</v>
      </c>
      <c r="D4" s="9" t="s">
        <v>8</v>
      </c>
      <c r="E4" s="9" t="s">
        <v>9</v>
      </c>
      <c r="F4" s="40" t="s">
        <v>10</v>
      </c>
      <c r="G4" s="9" t="s">
        <v>11</v>
      </c>
      <c r="H4" s="9" t="s">
        <v>12</v>
      </c>
      <c r="I4" s="9" t="s">
        <v>13</v>
      </c>
      <c r="J4" s="33" t="s">
        <v>14</v>
      </c>
      <c r="K4" s="9" t="s">
        <v>15</v>
      </c>
    </row>
    <row r="5" spans="1:11">
      <c r="A5" s="26"/>
      <c r="B5" s="50" t="s">
        <v>33</v>
      </c>
      <c r="C5" s="47"/>
      <c r="D5" s="15">
        <v>57000</v>
      </c>
      <c r="E5" s="45"/>
      <c r="F5" s="48">
        <v>57000</v>
      </c>
      <c r="G5" s="45"/>
      <c r="H5" s="45"/>
      <c r="I5" s="45"/>
      <c r="J5" s="45"/>
      <c r="K5" s="45"/>
    </row>
    <row r="6" spans="1:11" s="35" customFormat="1">
      <c r="A6" s="32" t="s">
        <v>34</v>
      </c>
      <c r="B6" s="43" t="s">
        <v>49</v>
      </c>
      <c r="C6" s="43"/>
      <c r="D6" s="44">
        <v>80000</v>
      </c>
      <c r="E6" s="46"/>
      <c r="F6" s="49">
        <f>SUM( D5:D6)</f>
        <v>137000</v>
      </c>
      <c r="G6" s="46"/>
      <c r="H6" s="46"/>
      <c r="I6" s="46"/>
      <c r="J6" s="46"/>
      <c r="K6" s="46"/>
    </row>
    <row r="7" spans="1:11">
      <c r="A7" s="26" t="s">
        <v>34</v>
      </c>
      <c r="B7" s="10" t="s">
        <v>28</v>
      </c>
      <c r="C7" s="10" t="s">
        <v>19</v>
      </c>
      <c r="D7" s="11"/>
      <c r="E7" s="11">
        <v>20000</v>
      </c>
      <c r="F7" s="11">
        <f>SUM(F6-E7)</f>
        <v>117000</v>
      </c>
      <c r="G7" s="11"/>
      <c r="H7" s="17"/>
      <c r="I7" s="15"/>
      <c r="J7" s="16">
        <f>E7</f>
        <v>20000</v>
      </c>
      <c r="K7" s="11">
        <f>E7</f>
        <v>20000</v>
      </c>
    </row>
    <row r="8" spans="1:11" ht="36">
      <c r="A8" s="26" t="s">
        <v>36</v>
      </c>
      <c r="B8" s="23" t="s">
        <v>37</v>
      </c>
      <c r="C8" s="23" t="s">
        <v>38</v>
      </c>
      <c r="D8" s="15"/>
      <c r="E8" s="11">
        <v>20000</v>
      </c>
      <c r="F8" s="11">
        <f>SUM(F7-E8)</f>
        <v>97000</v>
      </c>
      <c r="G8" s="15" t="s">
        <v>35</v>
      </c>
      <c r="H8" s="11"/>
      <c r="I8" s="15">
        <v>20000</v>
      </c>
      <c r="J8" s="16"/>
      <c r="K8" s="11">
        <f t="shared" ref="K8:K11" si="0">E8</f>
        <v>20000</v>
      </c>
    </row>
    <row r="9" spans="1:11" ht="54">
      <c r="A9" s="26" t="s">
        <v>45</v>
      </c>
      <c r="B9" s="23" t="s">
        <v>41</v>
      </c>
      <c r="C9" s="23" t="s">
        <v>42</v>
      </c>
      <c r="D9" s="15"/>
      <c r="E9" s="11">
        <v>5000</v>
      </c>
      <c r="F9" s="11">
        <f t="shared" ref="F9" si="1">SUM(F8-E9)</f>
        <v>92000</v>
      </c>
      <c r="G9" s="15"/>
      <c r="H9" s="11"/>
      <c r="I9" s="15">
        <f>E9</f>
        <v>5000</v>
      </c>
      <c r="J9" s="16"/>
      <c r="K9" s="11">
        <f t="shared" si="0"/>
        <v>5000</v>
      </c>
    </row>
    <row r="10" spans="1:11" ht="108">
      <c r="A10" s="26" t="s">
        <v>46</v>
      </c>
      <c r="B10" s="23" t="s">
        <v>43</v>
      </c>
      <c r="C10" s="23" t="s">
        <v>44</v>
      </c>
      <c r="D10" s="15"/>
      <c r="E10" s="11">
        <v>2500</v>
      </c>
      <c r="F10" s="11">
        <f>SUM( F9-E10)</f>
        <v>89500</v>
      </c>
      <c r="G10" s="15"/>
      <c r="H10" s="11">
        <f>E10</f>
        <v>2500</v>
      </c>
      <c r="I10" s="15" t="s">
        <v>35</v>
      </c>
      <c r="J10" s="16"/>
      <c r="K10" s="11">
        <f t="shared" si="0"/>
        <v>2500</v>
      </c>
    </row>
    <row r="11" spans="1:11" ht="71.400000000000006" customHeight="1">
      <c r="A11" s="26" t="s">
        <v>47</v>
      </c>
      <c r="B11" s="23" t="s">
        <v>39</v>
      </c>
      <c r="C11" s="23" t="s">
        <v>40</v>
      </c>
      <c r="D11" s="15"/>
      <c r="E11" s="11">
        <v>6500</v>
      </c>
      <c r="F11" s="11">
        <f>SUM( F10-E11)</f>
        <v>83000</v>
      </c>
      <c r="G11" s="15"/>
      <c r="H11" s="11"/>
      <c r="I11" s="15">
        <f>E11</f>
        <v>6500</v>
      </c>
      <c r="J11" s="16"/>
      <c r="K11" s="11">
        <f t="shared" si="0"/>
        <v>6500</v>
      </c>
    </row>
    <row r="12" spans="1:11" s="36" customFormat="1">
      <c r="A12" s="27"/>
      <c r="B12" s="8" t="s">
        <v>32</v>
      </c>
      <c r="C12" s="7"/>
      <c r="D12" s="14">
        <f>SUM(D5:D11)</f>
        <v>137000</v>
      </c>
      <c r="E12" s="14">
        <f>SUM( E7:E11)</f>
        <v>54000</v>
      </c>
      <c r="F12" s="14">
        <f>SUM( D12-E12)</f>
        <v>83000</v>
      </c>
      <c r="G12" s="14">
        <f>SUM(G8:G11)</f>
        <v>0</v>
      </c>
      <c r="H12" s="9">
        <f>SUM(H9:H11)</f>
        <v>2500</v>
      </c>
      <c r="I12" s="9">
        <f>SUM(I8:I11)</f>
        <v>31500</v>
      </c>
      <c r="J12" s="9">
        <f>SUM(J7)</f>
        <v>20000</v>
      </c>
      <c r="K12" s="9">
        <f>SUM(G12:J12)</f>
        <v>54000</v>
      </c>
    </row>
    <row r="13" spans="1:11">
      <c r="A13" s="28" t="s">
        <v>20</v>
      </c>
      <c r="B13" s="1" t="s">
        <v>23</v>
      </c>
      <c r="C13" s="1"/>
      <c r="D13" s="18"/>
      <c r="E13" s="2"/>
      <c r="F13" s="2"/>
      <c r="G13" s="2"/>
      <c r="H13" s="2"/>
      <c r="I13" s="2"/>
      <c r="J13" s="19"/>
      <c r="K13" s="2"/>
    </row>
  </sheetData>
  <mergeCells count="6">
    <mergeCell ref="A1:K1"/>
    <mergeCell ref="A2:C2"/>
    <mergeCell ref="D2:F2"/>
    <mergeCell ref="G2:K2"/>
    <mergeCell ref="D3:F3"/>
    <mergeCell ref="G3:K3"/>
  </mergeCells>
  <pageMargins left="0.2" right="0.2" top="0.5" bottom="0.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2" workbookViewId="0">
      <selection activeCell="A2" sqref="A1:XFD1048576"/>
    </sheetView>
  </sheetViews>
  <sheetFormatPr defaultRowHeight="18"/>
  <cols>
    <col min="1" max="1" width="9.6640625" style="37" customWidth="1"/>
    <col min="2" max="2" width="26.33203125" style="34" customWidth="1"/>
    <col min="3" max="3" width="10.77734375" style="34" customWidth="1"/>
    <col min="4" max="4" width="10.44140625" style="38" customWidth="1"/>
    <col min="5" max="5" width="9.88671875" style="38" customWidth="1"/>
    <col min="6" max="6" width="11.109375" style="38" customWidth="1"/>
    <col min="7" max="7" width="10.33203125" style="38" customWidth="1"/>
    <col min="8" max="8" width="10.109375" style="38" customWidth="1"/>
    <col min="9" max="9" width="8.6640625" style="38" customWidth="1"/>
    <col min="10" max="10" width="10.5546875" style="38" customWidth="1"/>
    <col min="11" max="11" width="10.109375" style="38" customWidth="1"/>
    <col min="12" max="12" width="8.88671875" style="34"/>
    <col min="13" max="13" width="13.33203125" style="34" bestFit="1" customWidth="1"/>
    <col min="14" max="16384" width="8.88671875" style="34"/>
  </cols>
  <sheetData>
    <row r="1" spans="1:11">
      <c r="A1" s="76" t="s">
        <v>59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8.600000000000001" customHeight="1">
      <c r="A2" s="89" t="s">
        <v>21</v>
      </c>
      <c r="B2" s="90"/>
      <c r="C2" s="90"/>
      <c r="D2" s="90"/>
      <c r="E2" s="90"/>
      <c r="F2" s="90"/>
      <c r="G2" s="90"/>
      <c r="H2" s="90"/>
      <c r="I2" s="90"/>
      <c r="J2" s="90"/>
      <c r="K2" s="91"/>
    </row>
    <row r="3" spans="1:11" ht="51.6" customHeight="1">
      <c r="A3" s="78" t="s">
        <v>0</v>
      </c>
      <c r="B3" s="78"/>
      <c r="C3" s="78"/>
      <c r="D3" s="79" t="s">
        <v>1</v>
      </c>
      <c r="E3" s="79"/>
      <c r="F3" s="79"/>
      <c r="G3" s="79" t="s">
        <v>2</v>
      </c>
      <c r="H3" s="79"/>
      <c r="I3" s="79"/>
      <c r="J3" s="79"/>
      <c r="K3" s="79"/>
    </row>
    <row r="4" spans="1:11">
      <c r="A4" s="27"/>
      <c r="B4" s="41"/>
      <c r="C4" s="41"/>
      <c r="D4" s="75" t="s">
        <v>3</v>
      </c>
      <c r="E4" s="75"/>
      <c r="F4" s="75"/>
      <c r="G4" s="75" t="s">
        <v>4</v>
      </c>
      <c r="H4" s="75"/>
      <c r="I4" s="75"/>
      <c r="J4" s="75"/>
      <c r="K4" s="75"/>
    </row>
    <row r="5" spans="1:11" s="39" customFormat="1">
      <c r="A5" s="27" t="s">
        <v>48</v>
      </c>
      <c r="B5" s="8" t="s">
        <v>6</v>
      </c>
      <c r="C5" s="8" t="s">
        <v>7</v>
      </c>
      <c r="D5" s="42" t="s">
        <v>8</v>
      </c>
      <c r="E5" s="42" t="s">
        <v>9</v>
      </c>
      <c r="F5" s="42" t="s">
        <v>10</v>
      </c>
      <c r="G5" s="42" t="s">
        <v>11</v>
      </c>
      <c r="H5" s="42" t="s">
        <v>12</v>
      </c>
      <c r="I5" s="42" t="s">
        <v>13</v>
      </c>
      <c r="J5" s="33" t="s">
        <v>14</v>
      </c>
      <c r="K5" s="42" t="s">
        <v>15</v>
      </c>
    </row>
    <row r="6" spans="1:11">
      <c r="A6" s="26"/>
      <c r="B6" s="50" t="s">
        <v>33</v>
      </c>
      <c r="C6" s="47"/>
      <c r="D6" s="15">
        <v>838</v>
      </c>
      <c r="E6" s="45"/>
      <c r="F6" s="48">
        <v>1420</v>
      </c>
      <c r="G6" s="45"/>
      <c r="H6" s="45"/>
      <c r="I6" s="45"/>
      <c r="J6" s="45"/>
      <c r="K6" s="45"/>
    </row>
    <row r="7" spans="1:11" s="35" customFormat="1">
      <c r="A7" s="32" t="s">
        <v>34</v>
      </c>
      <c r="B7" s="43" t="s">
        <v>49</v>
      </c>
      <c r="C7" s="43"/>
      <c r="D7" s="44">
        <v>20730</v>
      </c>
      <c r="E7" s="46"/>
      <c r="F7" s="49">
        <f>SUM( D6:D7)</f>
        <v>21568</v>
      </c>
      <c r="G7" s="46"/>
      <c r="H7" s="46"/>
      <c r="I7" s="46"/>
      <c r="J7" s="46"/>
      <c r="K7" s="46"/>
    </row>
    <row r="8" spans="1:11">
      <c r="A8" s="26" t="s">
        <v>34</v>
      </c>
      <c r="B8" s="10" t="s">
        <v>28</v>
      </c>
      <c r="C8" s="10" t="s">
        <v>19</v>
      </c>
      <c r="D8" s="11"/>
      <c r="E8" s="11">
        <v>6910</v>
      </c>
      <c r="F8" s="11">
        <f>SUM(F7-E8)</f>
        <v>14658</v>
      </c>
      <c r="G8" s="11"/>
      <c r="H8" s="17"/>
      <c r="I8" s="15"/>
      <c r="J8" s="16">
        <f>E8</f>
        <v>6910</v>
      </c>
      <c r="K8" s="11">
        <f>E8</f>
        <v>6910</v>
      </c>
    </row>
    <row r="9" spans="1:11">
      <c r="A9" s="26"/>
      <c r="B9" s="23" t="s">
        <v>55</v>
      </c>
      <c r="C9" s="23"/>
      <c r="D9" s="15"/>
      <c r="E9" s="11">
        <v>800</v>
      </c>
      <c r="F9" s="11">
        <f>SUM( F8-E9)</f>
        <v>13858</v>
      </c>
      <c r="G9" s="15"/>
      <c r="H9" s="11">
        <v>800</v>
      </c>
      <c r="I9" s="15"/>
      <c r="J9" s="16"/>
      <c r="K9" s="11">
        <v>800</v>
      </c>
    </row>
    <row r="10" spans="1:11">
      <c r="A10" s="26"/>
      <c r="B10" s="23"/>
      <c r="C10" s="23"/>
      <c r="D10" s="15"/>
      <c r="E10" s="11"/>
      <c r="F10" s="11"/>
      <c r="G10" s="15"/>
      <c r="H10" s="11"/>
      <c r="I10" s="15"/>
      <c r="J10" s="16"/>
      <c r="K10" s="11"/>
    </row>
    <row r="11" spans="1:11">
      <c r="A11" s="26"/>
      <c r="B11" s="23"/>
      <c r="C11" s="23"/>
      <c r="D11" s="15"/>
      <c r="E11" s="11"/>
      <c r="F11" s="11"/>
      <c r="G11" s="15"/>
      <c r="H11" s="11"/>
      <c r="I11" s="15"/>
      <c r="J11" s="16"/>
      <c r="K11" s="11"/>
    </row>
    <row r="12" spans="1:11" ht="33" customHeight="1">
      <c r="A12" s="26" t="s">
        <v>56</v>
      </c>
      <c r="B12" s="23" t="s">
        <v>57</v>
      </c>
      <c r="C12" s="23" t="s">
        <v>58</v>
      </c>
      <c r="D12" s="15"/>
      <c r="E12" s="11">
        <v>10668</v>
      </c>
      <c r="F12" s="11">
        <v>0</v>
      </c>
      <c r="G12" s="15"/>
      <c r="H12" s="11"/>
      <c r="I12" s="15"/>
      <c r="J12" s="16"/>
      <c r="K12" s="11"/>
    </row>
    <row r="13" spans="1:11" s="36" customFormat="1">
      <c r="A13" s="27"/>
      <c r="B13" s="8" t="s">
        <v>32</v>
      </c>
      <c r="C13" s="41"/>
      <c r="D13" s="14">
        <v>21568</v>
      </c>
      <c r="E13" s="14">
        <v>21568</v>
      </c>
      <c r="F13" s="14">
        <v>0</v>
      </c>
      <c r="G13" s="14" t="s">
        <v>16</v>
      </c>
      <c r="H13" s="42">
        <v>14990</v>
      </c>
      <c r="I13" s="42" t="s">
        <v>16</v>
      </c>
      <c r="J13" s="42">
        <v>6910</v>
      </c>
      <c r="K13" s="42">
        <v>21568</v>
      </c>
    </row>
    <row r="14" spans="1:11">
      <c r="A14" s="28" t="s">
        <v>20</v>
      </c>
      <c r="B14" s="1" t="s">
        <v>23</v>
      </c>
      <c r="C14" s="1"/>
      <c r="D14" s="18"/>
      <c r="E14" s="2"/>
      <c r="F14" s="2"/>
      <c r="G14" s="2"/>
      <c r="H14" s="2"/>
      <c r="I14" s="2"/>
      <c r="J14" s="19"/>
      <c r="K14" s="2"/>
    </row>
    <row r="16" spans="1:11" s="53" customFormat="1">
      <c r="A16" s="55"/>
      <c r="B16" s="53" t="s">
        <v>54</v>
      </c>
      <c r="D16" s="54"/>
      <c r="E16" s="54"/>
      <c r="F16" s="54"/>
      <c r="G16" s="54"/>
      <c r="H16" s="54"/>
      <c r="I16" s="54"/>
      <c r="J16" s="54"/>
      <c r="K16" s="54"/>
    </row>
    <row r="17" spans="1:11" s="53" customFormat="1">
      <c r="A17" s="55"/>
      <c r="B17" s="53" t="s">
        <v>53</v>
      </c>
      <c r="D17" s="54"/>
      <c r="E17" s="54"/>
      <c r="F17" s="54"/>
      <c r="G17" s="54"/>
      <c r="H17" s="54"/>
      <c r="I17" s="54"/>
      <c r="J17" s="54"/>
      <c r="K17" s="54"/>
    </row>
    <row r="18" spans="1:11" s="53" customFormat="1">
      <c r="A18" s="55"/>
      <c r="D18" s="54"/>
      <c r="E18" s="54"/>
      <c r="F18" s="54"/>
      <c r="G18" s="54"/>
      <c r="H18" s="54"/>
      <c r="I18" s="54"/>
      <c r="J18" s="54"/>
      <c r="K18" s="54"/>
    </row>
    <row r="19" spans="1:11" s="53" customFormat="1">
      <c r="A19" s="55"/>
      <c r="D19" s="54"/>
      <c r="E19" s="54"/>
      <c r="F19" s="54"/>
      <c r="G19" s="54"/>
      <c r="H19" s="54"/>
      <c r="I19" s="54"/>
      <c r="J19" s="54"/>
      <c r="K19" s="54"/>
    </row>
    <row r="20" spans="1:11" s="53" customFormat="1">
      <c r="A20" s="55"/>
      <c r="D20" s="54" t="s">
        <v>52</v>
      </c>
      <c r="E20" s="54"/>
      <c r="F20" s="54"/>
      <c r="G20" s="54"/>
      <c r="H20" s="54"/>
      <c r="I20" s="54"/>
      <c r="J20" s="54"/>
      <c r="K20" s="54"/>
    </row>
    <row r="21" spans="1:11" s="53" customFormat="1">
      <c r="A21" s="55"/>
      <c r="D21" s="54"/>
      <c r="E21" s="54" t="s">
        <v>51</v>
      </c>
      <c r="F21" s="54"/>
      <c r="G21" s="54"/>
      <c r="H21" s="54"/>
      <c r="I21" s="54" t="s">
        <v>50</v>
      </c>
      <c r="J21" s="54"/>
      <c r="K21" s="54"/>
    </row>
  </sheetData>
  <mergeCells count="7">
    <mergeCell ref="D4:F4"/>
    <mergeCell ref="G4:K4"/>
    <mergeCell ref="A1:K1"/>
    <mergeCell ref="A2:K2"/>
    <mergeCell ref="A3:C3"/>
    <mergeCell ref="D3:F3"/>
    <mergeCell ref="G3:K3"/>
  </mergeCells>
  <pageMargins left="0.45" right="0.45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4" workbookViewId="0">
      <selection activeCell="M9" sqref="M9"/>
    </sheetView>
  </sheetViews>
  <sheetFormatPr defaultRowHeight="18"/>
  <cols>
    <col min="1" max="1" width="9.6640625" style="37" customWidth="1"/>
    <col min="2" max="2" width="26.33203125" style="34" customWidth="1"/>
    <col min="3" max="3" width="10.77734375" style="34" customWidth="1"/>
    <col min="4" max="4" width="10.44140625" style="38" customWidth="1"/>
    <col min="5" max="5" width="9.88671875" style="38" customWidth="1"/>
    <col min="6" max="6" width="11.109375" style="38" customWidth="1"/>
    <col min="7" max="7" width="10.33203125" style="38" customWidth="1"/>
    <col min="8" max="8" width="10.109375" style="38" customWidth="1"/>
    <col min="9" max="9" width="8.6640625" style="38" customWidth="1"/>
    <col min="10" max="10" width="10.5546875" style="38" customWidth="1"/>
    <col min="11" max="11" width="10.109375" style="38" customWidth="1"/>
    <col min="12" max="12" width="8.88671875" style="34"/>
    <col min="13" max="13" width="13.33203125" style="34" bestFit="1" customWidth="1"/>
    <col min="14" max="16384" width="8.88671875" style="34"/>
  </cols>
  <sheetData>
    <row r="1" spans="1:11">
      <c r="A1" s="76" t="s">
        <v>59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8.600000000000001" customHeight="1">
      <c r="A2" s="89" t="s">
        <v>21</v>
      </c>
      <c r="B2" s="90"/>
      <c r="C2" s="90"/>
      <c r="D2" s="90"/>
      <c r="E2" s="90"/>
      <c r="F2" s="90"/>
      <c r="G2" s="90"/>
      <c r="H2" s="90"/>
      <c r="I2" s="90"/>
      <c r="J2" s="90"/>
      <c r="K2" s="91"/>
    </row>
    <row r="3" spans="1:11" ht="51.6" customHeight="1">
      <c r="A3" s="78" t="s">
        <v>0</v>
      </c>
      <c r="B3" s="78"/>
      <c r="C3" s="78"/>
      <c r="D3" s="79" t="s">
        <v>1</v>
      </c>
      <c r="E3" s="79"/>
      <c r="F3" s="79"/>
      <c r="G3" s="79" t="s">
        <v>2</v>
      </c>
      <c r="H3" s="79"/>
      <c r="I3" s="79"/>
      <c r="J3" s="79"/>
      <c r="K3" s="79"/>
    </row>
    <row r="4" spans="1:11">
      <c r="A4" s="27"/>
      <c r="B4" s="51"/>
      <c r="C4" s="51"/>
      <c r="D4" s="75" t="s">
        <v>3</v>
      </c>
      <c r="E4" s="75"/>
      <c r="F4" s="75"/>
      <c r="G4" s="75" t="s">
        <v>4</v>
      </c>
      <c r="H4" s="75"/>
      <c r="I4" s="75"/>
      <c r="J4" s="75"/>
      <c r="K4" s="75"/>
    </row>
    <row r="5" spans="1:11" s="39" customFormat="1">
      <c r="A5" s="27" t="s">
        <v>48</v>
      </c>
      <c r="B5" s="8" t="s">
        <v>6</v>
      </c>
      <c r="C5" s="8" t="s">
        <v>7</v>
      </c>
      <c r="D5" s="52" t="s">
        <v>8</v>
      </c>
      <c r="E5" s="52" t="s">
        <v>9</v>
      </c>
      <c r="F5" s="52" t="s">
        <v>10</v>
      </c>
      <c r="G5" s="52" t="s">
        <v>11</v>
      </c>
      <c r="H5" s="52" t="s">
        <v>12</v>
      </c>
      <c r="I5" s="52" t="s">
        <v>13</v>
      </c>
      <c r="J5" s="33" t="s">
        <v>14</v>
      </c>
      <c r="K5" s="52" t="s">
        <v>15</v>
      </c>
    </row>
    <row r="6" spans="1:11">
      <c r="A6" s="26"/>
      <c r="B6" s="50"/>
      <c r="C6" s="47"/>
      <c r="D6" s="15"/>
      <c r="E6" s="45"/>
      <c r="F6" s="48"/>
      <c r="G6" s="45"/>
      <c r="H6" s="45"/>
      <c r="I6" s="45"/>
      <c r="J6" s="45"/>
      <c r="K6" s="45"/>
    </row>
    <row r="7" spans="1:11" s="35" customFormat="1" ht="56.4" customHeight="1">
      <c r="A7" s="32" t="s">
        <v>61</v>
      </c>
      <c r="B7" s="43" t="s">
        <v>62</v>
      </c>
      <c r="C7" s="56" t="s">
        <v>63</v>
      </c>
      <c r="D7" s="44"/>
      <c r="E7" s="57">
        <v>350</v>
      </c>
      <c r="F7" s="58"/>
      <c r="G7" s="57"/>
      <c r="H7" s="57"/>
      <c r="I7" s="57">
        <v>350</v>
      </c>
      <c r="J7" s="57"/>
      <c r="K7" s="57">
        <v>350</v>
      </c>
    </row>
    <row r="8" spans="1:11" ht="56.4" customHeight="1">
      <c r="A8" s="26" t="s">
        <v>68</v>
      </c>
      <c r="B8" s="43" t="s">
        <v>62</v>
      </c>
      <c r="C8" s="56" t="s">
        <v>64</v>
      </c>
      <c r="D8" s="44"/>
      <c r="E8" s="57">
        <v>350</v>
      </c>
      <c r="F8" s="58"/>
      <c r="G8" s="57"/>
      <c r="H8" s="57"/>
      <c r="I8" s="57">
        <v>350</v>
      </c>
      <c r="J8" s="57"/>
      <c r="K8" s="57">
        <v>350</v>
      </c>
    </row>
    <row r="9" spans="1:11" ht="56.4" customHeight="1">
      <c r="A9" s="26" t="s">
        <v>69</v>
      </c>
      <c r="B9" s="43" t="s">
        <v>62</v>
      </c>
      <c r="C9" s="56" t="s">
        <v>65</v>
      </c>
      <c r="D9" s="44"/>
      <c r="E9" s="57">
        <v>350</v>
      </c>
      <c r="F9" s="58"/>
      <c r="G9" s="57"/>
      <c r="H9" s="57"/>
      <c r="I9" s="57">
        <v>350</v>
      </c>
      <c r="J9" s="57"/>
      <c r="K9" s="57">
        <v>350</v>
      </c>
    </row>
    <row r="10" spans="1:11" ht="56.4" customHeight="1">
      <c r="A10" s="26" t="s">
        <v>70</v>
      </c>
      <c r="B10" s="43" t="s">
        <v>62</v>
      </c>
      <c r="C10" s="56" t="s">
        <v>66</v>
      </c>
      <c r="D10" s="44"/>
      <c r="E10" s="57">
        <v>350</v>
      </c>
      <c r="F10" s="58"/>
      <c r="G10" s="57"/>
      <c r="H10" s="57"/>
      <c r="I10" s="57">
        <v>350</v>
      </c>
      <c r="J10" s="57"/>
      <c r="K10" s="57">
        <v>350</v>
      </c>
    </row>
    <row r="11" spans="1:11" ht="56.4" customHeight="1">
      <c r="A11" s="26" t="s">
        <v>71</v>
      </c>
      <c r="B11" s="43" t="s">
        <v>62</v>
      </c>
      <c r="C11" s="56" t="s">
        <v>67</v>
      </c>
      <c r="D11" s="44"/>
      <c r="E11" s="57">
        <v>350</v>
      </c>
      <c r="F11" s="58"/>
      <c r="G11" s="57"/>
      <c r="H11" s="57"/>
      <c r="I11" s="57">
        <v>350</v>
      </c>
      <c r="J11" s="57"/>
      <c r="K11" s="57">
        <v>350</v>
      </c>
    </row>
    <row r="12" spans="1:11" ht="33" customHeight="1">
      <c r="A12" s="59"/>
      <c r="B12" s="23"/>
      <c r="C12" s="23"/>
      <c r="D12" s="15"/>
      <c r="E12" s="11"/>
      <c r="F12" s="11"/>
      <c r="G12" s="15"/>
      <c r="H12" s="11"/>
      <c r="I12" s="15"/>
      <c r="J12" s="16"/>
      <c r="K12" s="11"/>
    </row>
    <row r="13" spans="1:11" s="36" customFormat="1">
      <c r="A13" s="27"/>
      <c r="B13" s="8" t="s">
        <v>60</v>
      </c>
      <c r="C13" s="51"/>
      <c r="D13" s="14"/>
      <c r="E13" s="14"/>
      <c r="F13" s="14"/>
      <c r="G13" s="14"/>
      <c r="H13" s="52"/>
      <c r="I13" s="52"/>
      <c r="J13" s="52"/>
      <c r="K13" s="52"/>
    </row>
    <row r="14" spans="1:11">
      <c r="A14" s="28" t="s">
        <v>20</v>
      </c>
      <c r="B14" s="1" t="s">
        <v>23</v>
      </c>
      <c r="C14" s="1"/>
      <c r="D14" s="18"/>
      <c r="E14" s="2"/>
      <c r="F14" s="2"/>
      <c r="G14" s="2"/>
      <c r="H14" s="2"/>
      <c r="I14" s="2"/>
      <c r="J14" s="19"/>
      <c r="K14" s="2"/>
    </row>
  </sheetData>
  <mergeCells count="7">
    <mergeCell ref="D4:F4"/>
    <mergeCell ref="G4:K4"/>
    <mergeCell ref="A1:K1"/>
    <mergeCell ref="A2:K2"/>
    <mergeCell ref="A3:C3"/>
    <mergeCell ref="D3:F3"/>
    <mergeCell ref="G3:K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ให้นักวิจัย</vt:lpstr>
      <vt:lpstr>งวดที่ 1</vt:lpstr>
      <vt:lpstr>งวดที่ 2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Kanlaya</dc:creator>
  <cp:lastModifiedBy>kanlaya</cp:lastModifiedBy>
  <cp:lastPrinted>2019-08-24T04:11:51Z</cp:lastPrinted>
  <dcterms:created xsi:type="dcterms:W3CDTF">2016-03-23T09:18:47Z</dcterms:created>
  <dcterms:modified xsi:type="dcterms:W3CDTF">2020-02-04T04:34:33Z</dcterms:modified>
</cp:coreProperties>
</file>