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drawings/drawing2.xml" ContentType="application/vnd.openxmlformats-officedocument.drawing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3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6852" tabRatio="814" firstSheet="32" activeTab="32"/>
  </bookViews>
  <sheets>
    <sheet name="คำชี้แจง" sheetId="1" state="hidden" r:id="rId1"/>
    <sheet name="ใบสรุปวงเงิน-1" sheetId="2" state="hidden" r:id="rId2"/>
    <sheet name="ใบสรุปวงเงิน-2" sheetId="3" state="hidden" r:id="rId3"/>
    <sheet name="ใบสรุปวงเงิน-3" sheetId="4" state="hidden" r:id="rId4"/>
    <sheet name="ปก" sheetId="5" state="hidden" r:id="rId5"/>
    <sheet name="สารบัญ (2)" sheetId="6" state="hidden" r:id="rId6"/>
    <sheet name="สารบัญ" sheetId="7" state="hidden" r:id="rId7"/>
    <sheet name="1.รายนาม" sheetId="8" state="hidden" r:id="rId8"/>
    <sheet name="2.สรุปหน้างบ-พฐ+ยุทธฯ ปี 59-61" sheetId="9" state="hidden" r:id="rId9"/>
    <sheet name="3.สรุปอบรม-จำแนกตามแผนงาน" sheetId="10" state="hidden" r:id="rId10"/>
    <sheet name="3.1สรุปอบรม-แผนงานพื้นฐาน" sheetId="11" state="hidden" r:id="rId11"/>
    <sheet name="3.2สรุปอบรม-แผนงานยุทธศาสตร์" sheetId="12" state="hidden" r:id="rId12"/>
    <sheet name="3.1ตัวคูณอบรม-แผนงานพื้นฐาน" sheetId="13" state="hidden" r:id="rId13"/>
    <sheet name="3.2ตัวคูณอบรม-แผนงานยุทธศาสตร์" sheetId="14" state="hidden" r:id="rId14"/>
    <sheet name="4.สรุปโฆษณา-จำแนกตามแผนงาน" sheetId="15" state="hidden" r:id="rId15"/>
    <sheet name="4.1สรุปโฆษณา-แผนงานพื้นฐาน" sheetId="16" state="hidden" r:id="rId16"/>
    <sheet name="4.2สรุปโฆษณา-แผนงานยุทธศาสตร์" sheetId="17" state="hidden" r:id="rId17"/>
    <sheet name="4.1ตัวคูณโฆษณา-แผนงานพื้นฐาน" sheetId="18" state="hidden" r:id="rId18"/>
    <sheet name="4.2ตัวคูณโฆษณา-แผนงานยุทธศาสตร์" sheetId="19" state="hidden" r:id="rId19"/>
    <sheet name="5.สรุปทปษ-จำแนกตามแผนงาน" sheetId="20" state="hidden" r:id="rId20"/>
    <sheet name="5.1สรุปทปษ-แผนงานพื้นฐาน" sheetId="21" state="hidden" r:id="rId21"/>
    <sheet name="5.2สรุปทปษ-แผนงานยุทธศาสตร์" sheetId="22" state="hidden" r:id="rId22"/>
    <sheet name="5.1ตัวคูณทปษ-แผนงานพื้นฐาน" sheetId="23" state="hidden" r:id="rId23"/>
    <sheet name="5.2ตัวคูณทปษ-แผนงานยุทธศาสตร์" sheetId="24" state="hidden" r:id="rId24"/>
    <sheet name="6.สรุปตปท-จำแนกตามแผนงาน " sheetId="25" state="hidden" r:id="rId25"/>
    <sheet name="6.1สรุปตปท-แผนงานพื้นฐาน" sheetId="26" state="hidden" r:id="rId26"/>
    <sheet name="6.2สรุปตปท-แผนงานยุทธศาสตร์" sheetId="27" state="hidden" r:id="rId27"/>
    <sheet name="6.1ตัวคูณตปท-แผนงานพื้นฐาน" sheetId="28" state="hidden" r:id="rId28"/>
    <sheet name="6.2ตัวคูณตปท-แผนงานยุทธศาสตร์" sheetId="29" state="hidden" r:id="rId29"/>
    <sheet name="7.สรุปวิจัย-จำแนกตามแผนงาน" sheetId="30" state="hidden" r:id="rId30"/>
    <sheet name="7.1สรุปวิจัย-แผนงานพื้นฐาน" sheetId="31" state="hidden" r:id="rId31"/>
    <sheet name="7.2สรุปวิจัย-แผนงานยุทธศาสตร์" sheetId="32" state="hidden" r:id="rId32"/>
    <sheet name="ก.8" sheetId="33" r:id="rId33"/>
    <sheet name="7.1ตัวคูณวิจัย-แผนงานพื้นฐาน" sheetId="34" state="hidden" r:id="rId34"/>
    <sheet name="7.2ตัวคูณวิจัย-แผนงานยุทธศาสตร์" sheetId="35" state="hidden" r:id="rId35"/>
    <sheet name="8.สรุปค่าจ้างเหมา-ตามแผนงาน" sheetId="36" state="hidden" r:id="rId36"/>
    <sheet name="8.1ค่าจ้างเหมาบริการ-แผนพื้นฐาน" sheetId="37" state="hidden" r:id="rId37"/>
    <sheet name="8.2ค่าจ้างเหมาบริการ-แผนยุทธ์" sheetId="38" state="hidden" r:id="rId38"/>
    <sheet name="9.สรุปค่าเช่า-จำแนกตามแผนงาน" sheetId="39" state="hidden" r:id="rId39"/>
    <sheet name="9.1ค่าเช่า-แผนงานพื้นฐาน" sheetId="40" state="hidden" r:id="rId40"/>
    <sheet name="9.2ค่าเช่า-แผนงานยุทธศาสตร์" sheetId="41" state="hidden" r:id="rId41"/>
    <sheet name="10.สรุปรถยนต์-จำแนกตามแผนงาน" sheetId="42" state="hidden" r:id="rId42"/>
    <sheet name="10.1สรุปรถยนต์-แผนงานพื้นฐาน" sheetId="43" state="hidden" r:id="rId43"/>
    <sheet name="10.2สรุปรถยนต์-แผนงานยุทธศาสตร์" sheetId="44" state="hidden" r:id="rId44"/>
    <sheet name="11.สรุปค่าสาธารณูฯ ตามแผนงาน" sheetId="45" state="hidden" r:id="rId45"/>
    <sheet name="11.1สรุปค่าสาธารณู-แผนพื้นฐาน" sheetId="46" state="hidden" r:id="rId46"/>
    <sheet name="11.2สรุปค่าสาธารณู-แผนงานยุทธฯ" sheetId="47" state="hidden" r:id="rId47"/>
    <sheet name="12.สรุปงบดำเนินงาน ตามแผนงาน" sheetId="48" state="hidden" r:id="rId48"/>
    <sheet name="12.1งบดำเนินงาน-แผนงานพื้นฐาน" sheetId="49" state="hidden" r:id="rId49"/>
    <sheet name="12.2งบดำเนินงาน-แผนงานยุทธฯ" sheetId="50" state="hidden" r:id="rId50"/>
    <sheet name="13.สรุปงบเงินอุดหนุน ตามแผนงาน" sheetId="51" state="hidden" r:id="rId51"/>
    <sheet name="13.1งบเงินอุดหนุน-แผนงานพื้นฐาน" sheetId="52" state="hidden" r:id="rId52"/>
    <sheet name="13.2งบเงินอุดหนุน-แผนงานยุทธฯ" sheetId="53" state="hidden" r:id="rId53"/>
    <sheet name="14.สรุปงบรายจ่ายอื่น ตามแผนงาน" sheetId="54" state="hidden" r:id="rId54"/>
    <sheet name="14.1งบรายจ่ายอื่น-แผนงานพื้นฐาน" sheetId="55" state="hidden" r:id="rId55"/>
    <sheet name="14.2งบรายจ่ายอื่น-แผนงานยุทธฯ" sheetId="56" state="hidden" r:id="rId56"/>
    <sheet name="คำชี้แจงกองทุน+รัฐ+มหาชน+อิส" sheetId="57" state="hidden" r:id="rId57"/>
    <sheet name="ปก " sheetId="58" state="hidden" r:id="rId58"/>
    <sheet name="1.กองทุน (หน้า1)" sheetId="59" state="hidden" r:id="rId59"/>
    <sheet name="1.กองทุน (หน้า2)" sheetId="60" state="hidden" r:id="rId60"/>
    <sheet name="2.รัฐ+มหาชน+อิสระ" sheetId="61" state="hidden" r:id="rId61"/>
    <sheet name="แบบฟอร์มโฆษณา (2)" sheetId="62" state="hidden" r:id="rId62"/>
    <sheet name="ตัวอย่าง" sheetId="63" state="hidden" r:id="rId63"/>
  </sheets>
  <externalReferences>
    <externalReference r:id="rId66"/>
  </externalReferences>
  <definedNames>
    <definedName name="AAA" localSheetId="58">#REF!</definedName>
    <definedName name="AAA" localSheetId="59">#REF!</definedName>
    <definedName name="AAA" localSheetId="42">'[1]seminar'!#REF!</definedName>
    <definedName name="AAA" localSheetId="43">'[1]seminar'!#REF!</definedName>
    <definedName name="AAA" localSheetId="60">#REF!</definedName>
    <definedName name="AAA0" localSheetId="58">#REF!</definedName>
    <definedName name="AAA0" localSheetId="59">#REF!</definedName>
    <definedName name="AAA0" localSheetId="60">#REF!</definedName>
    <definedName name="AAA00" localSheetId="58">#REF!</definedName>
    <definedName name="AAA00" localSheetId="59">#REF!</definedName>
    <definedName name="AAA00" localSheetId="60">#REF!</definedName>
    <definedName name="AAA000" localSheetId="58">#REF!</definedName>
    <definedName name="AAA000" localSheetId="59">#REF!</definedName>
    <definedName name="AAA000" localSheetId="60">#REF!</definedName>
    <definedName name="ddd1" localSheetId="58">#REF!</definedName>
    <definedName name="ddd1" localSheetId="59">#REF!</definedName>
    <definedName name="ddd1" localSheetId="60">#REF!</definedName>
    <definedName name="ddd10" localSheetId="58">#REF!</definedName>
    <definedName name="ddd10" localSheetId="59">#REF!</definedName>
    <definedName name="ddd10" localSheetId="60">#REF!</definedName>
    <definedName name="ddd11" localSheetId="58">#REF!</definedName>
    <definedName name="ddd11" localSheetId="59">#REF!</definedName>
    <definedName name="ddd11" localSheetId="60">#REF!</definedName>
    <definedName name="ddd12" localSheetId="58">#REF!</definedName>
    <definedName name="ddd12" localSheetId="59">#REF!</definedName>
    <definedName name="ddd12" localSheetId="60">#REF!</definedName>
    <definedName name="ddd15" localSheetId="58">#REF!</definedName>
    <definedName name="ddd15" localSheetId="59">#REF!</definedName>
    <definedName name="ddd15" localSheetId="60">#REF!</definedName>
    <definedName name="ddd2" localSheetId="58">#REF!</definedName>
    <definedName name="ddd2" localSheetId="59">#REF!</definedName>
    <definedName name="ddd2" localSheetId="60">#REF!</definedName>
    <definedName name="ddd22" localSheetId="58">#REF!</definedName>
    <definedName name="ddd22" localSheetId="59">#REF!</definedName>
    <definedName name="ddd22" localSheetId="60">#REF!</definedName>
    <definedName name="ddd23" localSheetId="58">#REF!</definedName>
    <definedName name="ddd23" localSheetId="59">#REF!</definedName>
    <definedName name="ddd23" localSheetId="60">#REF!</definedName>
    <definedName name="ddd3" localSheetId="58">#REF!</definedName>
    <definedName name="ddd3" localSheetId="59">#REF!</definedName>
    <definedName name="ddd3" localSheetId="60">#REF!</definedName>
    <definedName name="ddd5" localSheetId="58">#REF!</definedName>
    <definedName name="ddd5" localSheetId="59">#REF!</definedName>
    <definedName name="ddd5" localSheetId="60">#REF!</definedName>
    <definedName name="ddd6" localSheetId="58">#REF!</definedName>
    <definedName name="ddd6" localSheetId="59">#REF!</definedName>
    <definedName name="ddd6" localSheetId="60">#REF!</definedName>
    <definedName name="ddd8" localSheetId="58">#REF!</definedName>
    <definedName name="ddd8" localSheetId="59">#REF!</definedName>
    <definedName name="ddd8" localSheetId="60">#REF!</definedName>
    <definedName name="ddd9" localSheetId="58">#REF!</definedName>
    <definedName name="ddd9" localSheetId="59">#REF!</definedName>
    <definedName name="ddd9" localSheetId="60">#REF!</definedName>
    <definedName name="dep" localSheetId="58">#REF!</definedName>
    <definedName name="dep" localSheetId="59">#REF!</definedName>
    <definedName name="dep" localSheetId="60">#REF!</definedName>
    <definedName name="drop1" localSheetId="58">#REF!</definedName>
    <definedName name="drop1" localSheetId="59">#REF!</definedName>
    <definedName name="drop1" localSheetId="42">'[1]seminar'!#REF!</definedName>
    <definedName name="drop1" localSheetId="43">'[1]seminar'!#REF!</definedName>
    <definedName name="drop1" localSheetId="60">#REF!</definedName>
    <definedName name="end" localSheetId="58">#REF!</definedName>
    <definedName name="end" localSheetId="59">#REF!</definedName>
    <definedName name="end" localSheetId="60">#REF!</definedName>
    <definedName name="END000" localSheetId="58">#REF!</definedName>
    <definedName name="END000" localSheetId="59">#REF!</definedName>
    <definedName name="END000" localSheetId="60">#REF!</definedName>
    <definedName name="end001" localSheetId="58">#REF!</definedName>
    <definedName name="end001" localSheetId="59">#REF!</definedName>
    <definedName name="end001" localSheetId="60">#REF!</definedName>
    <definedName name="end01" localSheetId="58">#REF!</definedName>
    <definedName name="end01" localSheetId="59">#REF!</definedName>
    <definedName name="end01" localSheetId="60">#REF!</definedName>
    <definedName name="_xlnm.Print_Area" localSheetId="58">'1.กองทุน (หน้า1)'!$A$1:$G$36</definedName>
    <definedName name="_xlnm.Print_Area" localSheetId="59">'1.กองทุน (หน้า2)'!$A$1:$G$35</definedName>
    <definedName name="_xlnm.Print_Area" localSheetId="42">'10.1สรุปรถยนต์-แผนงานพื้นฐาน'!$A$1:$G$53</definedName>
    <definedName name="_xlnm.Print_Area" localSheetId="43">'10.2สรุปรถยนต์-แผนงานยุทธศาสตร์'!$A$1:$G$53</definedName>
    <definedName name="_xlnm.Print_Area" localSheetId="41">'10.สรุปรถยนต์-จำแนกตามแผนงาน'!$B$1:$E$12</definedName>
    <definedName name="_xlnm.Print_Area" localSheetId="45">'11.1สรุปค่าสาธารณู-แผนพื้นฐาน'!$A$1:$P$13</definedName>
    <definedName name="_xlnm.Print_Area" localSheetId="46">'11.2สรุปค่าสาธารณู-แผนงานยุทธฯ'!$A$1:$P$13</definedName>
    <definedName name="_xlnm.Print_Area" localSheetId="44">'11.สรุปค่าสาธารณูฯ ตามแผนงาน'!$B$1:$E$12</definedName>
    <definedName name="_xlnm.Print_Area" localSheetId="48">'12.1งบดำเนินงาน-แผนงานพื้นฐาน'!$A$1:$K$23</definedName>
    <definedName name="_xlnm.Print_Area" localSheetId="49">'12.2งบดำเนินงาน-แผนงานยุทธฯ'!$A$1:$K$23</definedName>
    <definedName name="_xlnm.Print_Area" localSheetId="47">'12.สรุปงบดำเนินงาน ตามแผนงาน'!$A$1:$F$16</definedName>
    <definedName name="_xlnm.Print_Area" localSheetId="51">'13.1งบเงินอุดหนุน-แผนงานพื้นฐาน'!$A$1:$K$22</definedName>
    <definedName name="_xlnm.Print_Area" localSheetId="52">'13.2งบเงินอุดหนุน-แผนงานยุทธฯ'!$A$1:$K$22</definedName>
    <definedName name="_xlnm.Print_Area" localSheetId="50">'13.สรุปงบเงินอุดหนุน ตามแผนงาน'!$A$1:$F$16</definedName>
    <definedName name="_xlnm.Print_Area" localSheetId="54">'14.1งบรายจ่ายอื่น-แผนงานพื้นฐาน'!$A$1:$K$22</definedName>
    <definedName name="_xlnm.Print_Area" localSheetId="55">'14.2งบรายจ่ายอื่น-แผนงานยุทธฯ'!$A$1:$K$22</definedName>
    <definedName name="_xlnm.Print_Area" localSheetId="53">'14.สรุปงบรายจ่ายอื่น ตามแผนงาน'!$A$1:$F$16</definedName>
    <definedName name="_xlnm.Print_Area" localSheetId="60">'2.รัฐ+มหาชน+อิสระ'!$A$1:$H$45</definedName>
    <definedName name="_xlnm.Print_Area" localSheetId="8">'2.สรุปหน้างบ-พฐ+ยุทธฯ ปี 59-61'!$A$1:$S$80</definedName>
    <definedName name="_xlnm.Print_Area" localSheetId="12">'3.1ตัวคูณอบรม-แผนงานพื้นฐาน'!$A$1:$V$38</definedName>
    <definedName name="_xlnm.Print_Area" localSheetId="10">'3.1สรุปอบรม-แผนงานพื้นฐาน'!$A$1:$H$25</definedName>
    <definedName name="_xlnm.Print_Area" localSheetId="13">'3.2ตัวคูณอบรม-แผนงานยุทธศาสตร์'!$A$1:$V$38</definedName>
    <definedName name="_xlnm.Print_Area" localSheetId="11">'3.2สรุปอบรม-แผนงานยุทธศาสตร์'!$A$1:$H$25</definedName>
    <definedName name="_xlnm.Print_Area" localSheetId="9">'3.สรุปอบรม-จำแนกตามแผนงาน'!$B$1:$G$12</definedName>
    <definedName name="_xlnm.Print_Area" localSheetId="17">'4.1ตัวคูณโฆษณา-แผนงานพื้นฐาน'!$A$1:$O$40</definedName>
    <definedName name="_xlnm.Print_Area" localSheetId="15">'4.1สรุปโฆษณา-แผนงานพื้นฐาน'!$A$1:$H$24</definedName>
    <definedName name="_xlnm.Print_Area" localSheetId="18">'4.2ตัวคูณโฆษณา-แผนงานยุทธศาสตร์'!$A$1:$O$40</definedName>
    <definedName name="_xlnm.Print_Area" localSheetId="16">'4.2สรุปโฆษณา-แผนงานยุทธศาสตร์'!$A$1:$H$24</definedName>
    <definedName name="_xlnm.Print_Area" localSheetId="14">'4.สรุปโฆษณา-จำแนกตามแผนงาน'!$B$1:$F$12</definedName>
    <definedName name="_xlnm.Print_Area" localSheetId="20">'5.1สรุปทปษ-แผนงานพื้นฐาน'!$A$1:$H$28</definedName>
    <definedName name="_xlnm.Print_Area" localSheetId="21">'5.2สรุปทปษ-แผนงานยุทธศาสตร์'!$A$1:$H$28</definedName>
    <definedName name="_xlnm.Print_Area" localSheetId="19">'5.สรุปทปษ-จำแนกตามแผนงาน'!$B$1:$F$12</definedName>
    <definedName name="_xlnm.Print_Area" localSheetId="27">'6.1ตัวคูณตปท-แผนงานพื้นฐาน'!$A$1:$T$32</definedName>
    <definedName name="_xlnm.Print_Area" localSheetId="25">'6.1สรุปตปท-แผนงานพื้นฐาน'!$A$1:$J$25</definedName>
    <definedName name="_xlnm.Print_Area" localSheetId="28">'6.2ตัวคูณตปท-แผนงานยุทธศาสตร์'!$A$1:$T$32</definedName>
    <definedName name="_xlnm.Print_Area" localSheetId="26">'6.2สรุปตปท-แผนงานยุทธศาสตร์'!$A$1:$J$25</definedName>
    <definedName name="_xlnm.Print_Area" localSheetId="24">'6.สรุปตปท-จำแนกตามแผนงาน '!$B$1:$G$13</definedName>
    <definedName name="_xlnm.Print_Area" localSheetId="33">'7.1ตัวคูณวิจัย-แผนงานพื้นฐาน'!$A$1:$P$839</definedName>
    <definedName name="_xlnm.Print_Area" localSheetId="30">'7.1สรุปวิจัย-แผนงานพื้นฐาน'!$A$1:$H$29</definedName>
    <definedName name="_xlnm.Print_Area" localSheetId="34">'7.2ตัวคูณวิจัย-แผนงานยุทธศาสตร์'!$A$1:$P$32</definedName>
    <definedName name="_xlnm.Print_Area" localSheetId="31">'7.2สรุปวิจัย-แผนงานยุทธศาสตร์'!$A$1:$H$29</definedName>
    <definedName name="_xlnm.Print_Area" localSheetId="29">'7.สรุปวิจัย-จำแนกตามแผนงาน'!$B$1:$F$12</definedName>
    <definedName name="_xlnm.Print_Area" localSheetId="35">'8.สรุปค่าจ้างเหมา-ตามแผนงาน'!$B$1:$E$12</definedName>
    <definedName name="_xlnm.Print_Area" localSheetId="38">'9.สรุปค่าเช่า-จำแนกตามแผนงาน'!$B$1:$E$12</definedName>
    <definedName name="_xlnm.Print_Area" localSheetId="0">'คำชี้แจง'!$A$1:$I$27</definedName>
    <definedName name="_xlnm.Print_Area" localSheetId="56">'คำชี้แจงกองทุน+รัฐ+มหาชน+อิส'!$A$1:$D$28</definedName>
    <definedName name="_xlnm.Print_Area" localSheetId="6">'สารบัญ'!$B$1:$C$22</definedName>
    <definedName name="_xlnm.Print_Titles" localSheetId="8">'2.สรุปหน้างบ-พฐ+ยุทธฯ ปี 59-61'!$6:$9</definedName>
    <definedName name="_xlnm.Print_Titles" localSheetId="12">'3.1ตัวคูณอบรม-แผนงานพื้นฐาน'!$7:$10</definedName>
    <definedName name="_xlnm.Print_Titles" localSheetId="13">'3.2ตัวคูณอบรม-แผนงานยุทธศาสตร์'!$7:$10</definedName>
    <definedName name="_xlnm.Print_Titles" localSheetId="17">'4.1ตัวคูณโฆษณา-แผนงานพื้นฐาน'!$7:$10</definedName>
    <definedName name="_xlnm.Print_Titles" localSheetId="18">'4.2ตัวคูณโฆษณา-แผนงานยุทธศาสตร์'!$7:$10</definedName>
    <definedName name="_xlnm.Print_Titles" localSheetId="22">'5.1ตัวคูณทปษ-แผนงานพื้นฐาน'!$7:$10</definedName>
    <definedName name="_xlnm.Print_Titles" localSheetId="23">'5.2ตัวคูณทปษ-แผนงานยุทธศาสตร์'!$7:$10</definedName>
    <definedName name="_xlnm.Print_Titles" localSheetId="33">'7.1ตัวคูณวิจัย-แผนงานพื้นฐาน'!$7:$10</definedName>
    <definedName name="_xlnm.Print_Titles" localSheetId="32">'ก.8'!$7:$10</definedName>
    <definedName name="_xlnm.Print_Titles" localSheetId="56">'คำชี้แจงกองทุน+รัฐ+มหาชน+อิส'!$1:$2</definedName>
    <definedName name="_xlnm.Print_Titles" localSheetId="6">'สารบัญ'!$1:$2</definedName>
    <definedName name="_xlnm.Print_Titles" localSheetId="5">'สารบัญ (2)'!$1:$2</definedName>
    <definedName name="view" localSheetId="58">#REF!</definedName>
    <definedName name="view" localSheetId="59">#REF!</definedName>
    <definedName name="view" localSheetId="42">'[1]seminar'!#REF!</definedName>
    <definedName name="view" localSheetId="43">'[1]seminar'!#REF!</definedName>
    <definedName name="view" localSheetId="60">#REF!</definedName>
    <definedName name="vsprj" localSheetId="58">#REF!</definedName>
    <definedName name="vsprj" localSheetId="59">#REF!</definedName>
    <definedName name="vsprj" localSheetId="60">#REF!</definedName>
    <definedName name="vsprj0" localSheetId="58">#REF!</definedName>
    <definedName name="vsprj0" localSheetId="59">#REF!</definedName>
    <definedName name="vsprj0" localSheetId="60">#REF!</definedName>
    <definedName name="vsprj00" localSheetId="58">#REF!</definedName>
    <definedName name="vsprj00" localSheetId="59">#REF!</definedName>
    <definedName name="vsprj00" localSheetId="60">#REF!</definedName>
    <definedName name="vsprj000" localSheetId="58">#REF!</definedName>
    <definedName name="vsprj000" localSheetId="59">#REF!</definedName>
    <definedName name="vsprj000" localSheetId="60">#REF!</definedName>
  </definedNames>
  <calcPr fullCalcOnLoad="1"/>
</workbook>
</file>

<file path=xl/comments6.xml><?xml version="1.0" encoding="utf-8"?>
<comments xmlns="http://schemas.openxmlformats.org/spreadsheetml/2006/main">
  <authors>
    <author>Mena</author>
  </authors>
  <commentList>
    <comment ref="B1" authorId="0">
      <text>
        <r>
          <rPr>
            <b/>
            <sz val="9"/>
            <rFont val="Tahoma"/>
            <family val="2"/>
          </rPr>
          <t>ตลิกที่รายการ เพื่อเลือกดำเนินการ</t>
        </r>
      </text>
    </comment>
  </commentList>
</comments>
</file>

<file path=xl/sharedStrings.xml><?xml version="1.0" encoding="utf-8"?>
<sst xmlns="http://schemas.openxmlformats.org/spreadsheetml/2006/main" count="3485" uniqueCount="1805">
  <si>
    <t>กระทรวง....</t>
  </si>
  <si>
    <t>เสนอต่อ</t>
  </si>
  <si>
    <t>สารบัญ</t>
  </si>
  <si>
    <t>หน้า</t>
  </si>
  <si>
    <t>1. รายนามผู้ชี้แจง</t>
  </si>
  <si>
    <t>ลำดับ</t>
  </si>
  <si>
    <t>ชื่อ – สกุล</t>
  </si>
  <si>
    <t>ตำแหน่ง</t>
  </si>
  <si>
    <t>หมายเลขโทรศัพท์มือถือ</t>
  </si>
  <si>
    <t>6. ค่าจ้างเหมาบริการ</t>
  </si>
  <si>
    <t>รายการ</t>
  </si>
  <si>
    <t>7. ค่าเช่า</t>
  </si>
  <si>
    <t>หน่วย : บาท</t>
  </si>
  <si>
    <t>ประเภท</t>
  </si>
  <si>
    <t>ปี 2554</t>
  </si>
  <si>
    <t>รวม</t>
  </si>
  <si>
    <t>งบดำเนินงาน</t>
  </si>
  <si>
    <t>งบเงินอุดหนุน</t>
  </si>
  <si>
    <t xml:space="preserve">งบรายจ่ายอื่น </t>
  </si>
  <si>
    <t>เสนอปรับลด</t>
  </si>
  <si>
    <t>วงเงินคงเหลือ
เพื่อพิจารณา</t>
  </si>
  <si>
    <t>งบประมาณ</t>
  </si>
  <si>
    <t>จ่ายจริง</t>
  </si>
  <si>
    <t>รวมทั้งสิ้น</t>
  </si>
  <si>
    <t>งบประมาณคงเหลือ</t>
  </si>
  <si>
    <t>ลงชื่อ</t>
  </si>
  <si>
    <t>............................................................................................</t>
  </si>
  <si>
    <t>หัวหน้าส่วนราชการ</t>
  </si>
  <si>
    <t>หมายเหตุ</t>
  </si>
  <si>
    <t>กระทรวง...</t>
  </si>
  <si>
    <t>บาท  เสนอปรับลด</t>
  </si>
  <si>
    <t>บาท คงเหลือ</t>
  </si>
  <si>
    <t>บาท</t>
  </si>
  <si>
    <t xml:space="preserve">     - งบดำเนินงาน</t>
  </si>
  <si>
    <t xml:space="preserve">     - งบเงินอุดหนุน</t>
  </si>
  <si>
    <t xml:space="preserve">     - งบรายจ่ายอื่น</t>
  </si>
  <si>
    <t>กลุ่มเป้าหมาย</t>
  </si>
  <si>
    <t>รวมงบประมาณ</t>
  </si>
  <si>
    <t>ผลลัพธ์ที่คาดว่าจะได้รับ</t>
  </si>
  <si>
    <t>วิธีการวัดผลโครงการ</t>
  </si>
  <si>
    <t>งบประมาณ
คงเหลือ</t>
  </si>
  <si>
    <t>ครั้ง/รุ่น</t>
  </si>
  <si>
    <t>อัตราที่ตั้ง</t>
  </si>
  <si>
    <t>รวมเงิน</t>
  </si>
  <si>
    <t>งบรายจ่าย...</t>
  </si>
  <si>
    <t>รวมจำนวนโครงการ</t>
  </si>
  <si>
    <t>ช่วงเวลา</t>
  </si>
  <si>
    <t>ครั้ง</t>
  </si>
  <si>
    <t>ระยะเวลา</t>
  </si>
  <si>
    <t>จำนวนอัตรา
(1)</t>
  </si>
  <si>
    <t>อัตราค่าจ้าง
(2)</t>
  </si>
  <si>
    <t>รวม
(3) = (1) x (2)</t>
  </si>
  <si>
    <t>(1) รักษาความสะอาดอาคารและสถานที่</t>
  </si>
  <si>
    <t>(2) รักษาความปลอดภัย</t>
  </si>
  <si>
    <t>(3) ดูแลสวน</t>
  </si>
  <si>
    <t>(4) กำจัดปลวก</t>
  </si>
  <si>
    <t>(5) บำรุงรักษาลิฟท์</t>
  </si>
  <si>
    <t>รายละเอียดและคำชี้แจง</t>
  </si>
  <si>
    <t>ปริมาณ
(1)</t>
  </si>
  <si>
    <t>อัตราค่าเช่า
(2)</t>
  </si>
  <si>
    <t xml:space="preserve">     ....</t>
  </si>
  <si>
    <t>ประเภทรถ</t>
  </si>
  <si>
    <t>สัญญาการเช่ารถ</t>
  </si>
  <si>
    <t>ค่าไฟฟ้า</t>
  </si>
  <si>
    <t>ค่าน้ำประปา</t>
  </si>
  <si>
    <t>ค่าโทรศัพท์</t>
  </si>
  <si>
    <t>ค่าไปรษณีย์</t>
  </si>
  <si>
    <t xml:space="preserve">     2.4 ค่าเช่าทรัพย์สินอื่น (ระบุ........................)</t>
  </si>
  <si>
    <t>หน่วย : ล้านบาท (ทศนิยม 4 ตำแหน่ง)</t>
  </si>
  <si>
    <t>(6) พนักงานขับรถ</t>
  </si>
  <si>
    <t>(7) อื่น ๆ (ระบุ).........................................</t>
  </si>
  <si>
    <t xml:space="preserve">(2) ค่าเช่าทรัพย์สิน </t>
  </si>
  <si>
    <t>งบประมาณคงหลือ</t>
  </si>
  <si>
    <t>วงเงินที่เข้าคณะอนุฯ อื่น</t>
  </si>
  <si>
    <t>รายชื่อผู้ให้บริการและรายจ่ายจริงรายการโฆษณาประชาสัมพันธ์  ประจำปีงบประมาณ พ.ศ.2554 -2555 จำแนกตามประเภทสื่อ</t>
  </si>
  <si>
    <t>กระทรวง.........</t>
  </si>
  <si>
    <t>กรม .......</t>
  </si>
  <si>
    <t>หนังสือพิมพ์</t>
  </si>
  <si>
    <t>สถานีวิทยุ</t>
  </si>
  <si>
    <t>สถานีโทรทัศน์</t>
  </si>
  <si>
    <t>เคเบิ้ล</t>
  </si>
  <si>
    <t>อื่นๆ(ระบุ..)</t>
  </si>
  <si>
    <t>ปี 2555 (ต.ค.-พ.ย.54)</t>
  </si>
  <si>
    <t>ผู้ให้บริการ</t>
  </si>
  <si>
    <t>( ตัวอย่าง )</t>
  </si>
  <si>
    <t>(แบบฟอร์มเพิ่มเติม)</t>
  </si>
  <si>
    <t>หน่วย  :  บาท</t>
  </si>
  <si>
    <t>1.เดลินิวส์</t>
  </si>
  <si>
    <t>1.ไทยรัฐ</t>
  </si>
  <si>
    <t>1.FM.101 MHz.</t>
  </si>
  <si>
    <t>1..FM.106MHz.</t>
  </si>
  <si>
    <t>1.ช่อง NBT</t>
  </si>
  <si>
    <t>1.ช่อง 3</t>
  </si>
  <si>
    <t>1.บ.ลัคกี้เคเบิ้ล</t>
  </si>
  <si>
    <t>1.บ.ดีทีวี</t>
  </si>
  <si>
    <t>2.มติชน</t>
  </si>
  <si>
    <t>2.FM.106MHz.</t>
  </si>
  <si>
    <t>2..AM.891 kHz</t>
  </si>
  <si>
    <t>2.บ.True Vision</t>
  </si>
  <si>
    <t>3.AM.891 kHz</t>
  </si>
  <si>
    <t>งบรายจ่ายอื่น</t>
  </si>
  <si>
    <t>เงินงบประมาณ</t>
  </si>
  <si>
    <t>รายชื่อผู้ให้บริการและรายจ่ายจริงรายการโฆษณาประชาสัมพันธ์  ประจำปีงบประมาณ พ.ศ.2554 - 2555 จำแนกตามประเภทสื่อ</t>
  </si>
  <si>
    <t>จำนวนเงิน</t>
  </si>
  <si>
    <t>ร้อยละ</t>
  </si>
  <si>
    <t xml:space="preserve">    - งบดำเนินงาน</t>
  </si>
  <si>
    <t xml:space="preserve">    - งบเงินอุดหนุน</t>
  </si>
  <si>
    <t>บาท     คงเหลือ</t>
  </si>
  <si>
    <t xml:space="preserve">    - งบรายจ่ายอื่น</t>
  </si>
  <si>
    <t>บาท   เสนอปรับลด</t>
  </si>
  <si>
    <t>บาท      คงเหลือ</t>
  </si>
  <si>
    <t>รวมจำนวนโครงการ/หลักสูตร</t>
  </si>
  <si>
    <t>คำชี้แจง 
(เหตุผลความจำเป็น
และผลประโยชน์ที่จะได้รับ)</t>
  </si>
  <si>
    <t xml:space="preserve">     2.2 ค่าเช่ายานพาหนะ (คัน)</t>
  </si>
  <si>
    <t xml:space="preserve">     2.1 ค่าเช่าอาคารและที่ดิน (พื้นที่ / แห่ง)</t>
  </si>
  <si>
    <t xml:space="preserve">     2.3 ค่าเช่าเครื่องถ่ายเอกสาร (แผ่น / เครื่อง/ เดือน)</t>
  </si>
  <si>
    <t>* เสนอปรับลด
ต่อคณะอนุฯ ฝึกอบรมฯ</t>
  </si>
  <si>
    <t>4. ค่าใช้จ่ายในการเดินทาง
    ไปราชการต่างประเทศ</t>
  </si>
  <si>
    <t>8. งบดำเนินงาน
    (ที่เหลือจาก ข้อ 1-7)</t>
  </si>
  <si>
    <t>9. งบเงินอุดหนุน 
    (ที่เหลือจาก ข้อ 1-7)</t>
  </si>
  <si>
    <t>10. งบรายจ่ายอื่น
     (ที่เหลือจากข้อ 1-7)</t>
  </si>
  <si>
    <t>รวมเงินงบประมาณทั้งสิ้น</t>
  </si>
  <si>
    <t xml:space="preserve">                      - ที่ปรึกษาในประเทศ ให้ระบุว่าเป็น บริษัทที่ปรึกษา / ที่ปรึกษาอิสระ / มหาวิทยาลัยของรัฐ / อื่นๆ (ให้ระบุ)</t>
  </si>
  <si>
    <t xml:space="preserve">                      - ที่ปรึกษาต่างประเทศ</t>
  </si>
  <si>
    <t xml:space="preserve">(1) ค่าเช่าบ้าน (คน) </t>
  </si>
  <si>
    <t>บริษัท(ผู้รับจ้าง)..............  ชื่อคู่สัญญา...........</t>
  </si>
  <si>
    <t>เริ่มสัญญาเมื่อ................ จบสัญญาเมื่อ.........</t>
  </si>
  <si>
    <t>1.  ค่าเช่ารถยนต์ที่ผูกพันงบประมาณไว้เดิม</t>
  </si>
  <si>
    <t xml:space="preserve">    1.1  รถยนต์นั่งส่วนบุคคล</t>
  </si>
  <si>
    <t xml:space="preserve">           (1)  รถยนต์นั่งส่วนกลาง</t>
  </si>
  <si>
    <t xml:space="preserve">           (2)  รถประจำตำแหน่ง</t>
  </si>
  <si>
    <t xml:space="preserve">                     -  ระดับรองนายกรัฐมนตรี   </t>
  </si>
  <si>
    <t xml:space="preserve">                     -  ระดับรัฐมนตรี   </t>
  </si>
  <si>
    <t xml:space="preserve">                     -  ระดับปลัดกระทรวง</t>
  </si>
  <si>
    <t xml:space="preserve">                     -  ระดับอธิบดี</t>
  </si>
  <si>
    <t xml:space="preserve">                     -  ระดับรองอธิบดี</t>
  </si>
  <si>
    <t xml:space="preserve">     1.2  รถบรรทุก</t>
  </si>
  <si>
    <t xml:space="preserve">     1.3  รถโดยสาร</t>
  </si>
  <si>
    <t xml:space="preserve">     1.4  รถจักรยานยนต์</t>
  </si>
  <si>
    <t xml:space="preserve">     1.5  อื่น ๆ (ระบุ.............................)</t>
  </si>
  <si>
    <t>2.  ค่าเช่ารถยนต์ตั้งใหม่</t>
  </si>
  <si>
    <t xml:space="preserve">    2.1  รถยนต์นั่งส่วนบุคคล</t>
  </si>
  <si>
    <t xml:space="preserve">     2.2  รถบรรทุก</t>
  </si>
  <si>
    <t xml:space="preserve">     2.3  รถโดยสาร</t>
  </si>
  <si>
    <t xml:space="preserve">     2.4  รถจักรยานยนต์</t>
  </si>
  <si>
    <t xml:space="preserve">     2.5  อื่น ๆ (ระบุ.............................)</t>
  </si>
  <si>
    <t>รวมทั้งสิ้น (ข้อ 1 + ข้อ 2)</t>
  </si>
  <si>
    <t>(………...................................................................)</t>
  </si>
  <si>
    <t xml:space="preserve"> กรณีที่กำหนดหน่วยนับที่ไม่ใช่จำนวนอัตราที่ระบุในตาราง ให้แสดงรายละเอียดที่มาของการคำนวณค่าใช้จ่าย (ตัวคูณ) ประกอบการชี้แจง </t>
  </si>
  <si>
    <t>ให้ระบุจำนวนพื้นที่</t>
  </si>
  <si>
    <t>จำนวนอาคาร  จำนวนชั้น</t>
  </si>
  <si>
    <t>ในการจ้างเหมาบริการ</t>
  </si>
  <si>
    <t>รวมค่าเช่าที่ผูกพันไว้เดิม (ข้อ 1.1 - 1.5)</t>
  </si>
  <si>
    <t>รวมค่าเช่าที่ตั้งใหม่ (ข้อ 2.1 - 2.5)</t>
  </si>
  <si>
    <t>ให้ระบุเหตุผล
(1) กรณีที่มีการใช้จ่ายเพิ่มขึ้น
(2) กรณีที่การใช้จ่ายจริงต่ำกว่า
     วงเงินงบประมาณที่ได้รับจัดสรร</t>
  </si>
  <si>
    <t>ปีงบประมาณ 2557</t>
  </si>
  <si>
    <t>คณะอนุกรรมาธิการฝึกอบรม สัมมนา ประชาสัมพันธ์ ค่าจ้างเหมาบริการ ค่าจ้างที่ปรึกษา</t>
  </si>
  <si>
    <t>การวิจัยและถ่ายทอดเทคโนโลยี ค่าเช่า ค่าใช้จ่ายในการเดินทางไปต่างประเทศ</t>
  </si>
  <si>
    <t xml:space="preserve">        ตำแหน่ง   .............................................................................</t>
  </si>
  <si>
    <t>จำนวนรถที่เช่า (คัน)</t>
  </si>
  <si>
    <t>ค่าเช่าต่อเดือน (บาท)</t>
  </si>
  <si>
    <t>* ระยะเวลาเช่า
ปีงบประมาณ 25...  -  25...
( .... เดือน )</t>
  </si>
  <si>
    <t>1. ค่าใช้จ่ายในการ
    ฝึกอบรม สัมมนา</t>
  </si>
  <si>
    <t xml:space="preserve">    </t>
  </si>
  <si>
    <t>กระทรวง………..</t>
  </si>
  <si>
    <t xml:space="preserve">      - รายละเอียดงบประมาณรายการค่าจ้างที่ปรึกษา ประจำปีงบประมาณ พ.ศ. 2559</t>
  </si>
  <si>
    <t xml:space="preserve">      - รายละเอียดงบประมาณรายการค่าใช้จ่ายในการเดินทางไปราชการต่างประเทศ ประจำปีงบประมาณ พ.ศ. 2559</t>
  </si>
  <si>
    <t xml:space="preserve">      - รายละเอียดงบประมาณรายการวิจัยและถ่ายทอดเทคโนโลยี ประจำปีงบประมาณ พ.ศ. 2559</t>
  </si>
  <si>
    <t xml:space="preserve">     ...................................................................................................................</t>
  </si>
  <si>
    <t>กิจกรรมหลัก (หน่วยนับ)</t>
  </si>
  <si>
    <t>2. หน่วยงานที่รับผิดชอบ........................................</t>
  </si>
  <si>
    <t>แผน</t>
  </si>
  <si>
    <t xml:space="preserve">    กระทรวง............................................................</t>
  </si>
  <si>
    <t>ผล</t>
  </si>
  <si>
    <t>4. วัตถุประสงค์ในการจัดตั้ง</t>
  </si>
  <si>
    <t>เพิ่ม/ลด</t>
  </si>
  <si>
    <t>ปีงบประมาณ 2558</t>
  </si>
  <si>
    <t>ปีงบประมาณ 2559</t>
  </si>
  <si>
    <t>กระทรวง...................................................................</t>
  </si>
  <si>
    <t>ส่วนราชการ...........................................................…</t>
  </si>
  <si>
    <t>จัดสรร</t>
  </si>
  <si>
    <t>คอลัมน์/...)</t>
  </si>
  <si>
    <t>ต่อครั้ง</t>
  </si>
  <si>
    <t>(1)</t>
  </si>
  <si>
    <t>กิจกรรม...</t>
  </si>
  <si>
    <t>วัตถุประสงค์</t>
  </si>
  <si>
    <t>ผลประโยชน์ที่จะได้รับ</t>
  </si>
  <si>
    <t xml:space="preserve"> - ค่าอาหาร</t>
  </si>
  <si>
    <t>1. ที่ปรึกษาไทย</t>
  </si>
  <si>
    <t>(1.2) บุคลากรสนับสนุน</t>
  </si>
  <si>
    <t>(1.3) ค่าใช้จ่ายอื่น</t>
  </si>
  <si>
    <t>2. ที่ปรึกษาต่างประเทศ</t>
  </si>
  <si>
    <t xml:space="preserve"> หน่วย : บาท</t>
  </si>
  <si>
    <t>ส่วนราชการ...</t>
  </si>
  <si>
    <t>กระทรวง...
ส่วนราชการ...</t>
  </si>
  <si>
    <t>ส่วนราชการ……….</t>
  </si>
  <si>
    <t xml:space="preserve">                        7) ปัญหาและอุปสรรคในการดำเนินงาน</t>
  </si>
  <si>
    <t>ปีงบประมาณ 2560</t>
  </si>
  <si>
    <t>(2)</t>
  </si>
  <si>
    <t>(3)</t>
  </si>
  <si>
    <t>(4) = (1) + (2) + (3)</t>
  </si>
  <si>
    <t>(5)</t>
  </si>
  <si>
    <t>(6)</t>
  </si>
  <si>
    <t>(7)</t>
  </si>
  <si>
    <t>(8) = (5) + (6) + (7)</t>
  </si>
  <si>
    <t>(9)</t>
  </si>
  <si>
    <t>(10)</t>
  </si>
  <si>
    <t>(11)</t>
  </si>
  <si>
    <t>(12) = (9) + (10) + (11)</t>
  </si>
  <si>
    <t>(13)</t>
  </si>
  <si>
    <t>(14) = (12) - (13)</t>
  </si>
  <si>
    <t>(15)</t>
  </si>
  <si>
    <t>รวม 3 งบรายจ่าย
ตามร่าง พรบ.</t>
  </si>
  <si>
    <t>(16) = (15)*100/(14)</t>
  </si>
  <si>
    <t>ยุทธศาสตร์...</t>
  </si>
  <si>
    <t>จำนวนผู้เข้ารับการฝึกอบรม (คน)</t>
  </si>
  <si>
    <t>บุคคล
ภายนอก</t>
  </si>
  <si>
    <r>
      <t xml:space="preserve">สถานที่ดำเนินการ
(ใส่เครื่องหมาย </t>
    </r>
    <r>
      <rPr>
        <b/>
        <sz val="12"/>
        <rFont val="Symbol"/>
        <family val="1"/>
      </rPr>
      <t>Ö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)</t>
    </r>
  </si>
  <si>
    <t>ราชการ</t>
  </si>
  <si>
    <t>เอกชน</t>
  </si>
  <si>
    <t>...</t>
  </si>
  <si>
    <t>จำนวน
(นาที/
คอลัมน์/...)
ต่อครั้ง</t>
  </si>
  <si>
    <r>
      <t xml:space="preserve">    </t>
    </r>
    <r>
      <rPr>
        <b/>
        <u val="single"/>
        <sz val="12"/>
        <rFont val="TH SarabunPSK"/>
        <family val="2"/>
      </rPr>
      <t>ในประเทศ</t>
    </r>
  </si>
  <si>
    <t xml:space="preserve"> - ค่าสมนาคุณวิทยากร (บุคลากรของรัฐ)</t>
  </si>
  <si>
    <t xml:space="preserve"> - ค่าสมนาคุณวิทยากร (มิใช่บุคลากรของรัฐ)</t>
  </si>
  <si>
    <t xml:space="preserve"> - ค่าอาหารว่างและเครื่องดื่ม</t>
  </si>
  <si>
    <t xml:space="preserve"> - ค่าเช่าที่พัก</t>
  </si>
  <si>
    <t xml:space="preserve"> - ค่ายานพาหนะ</t>
  </si>
  <si>
    <r>
      <t xml:space="preserve">   </t>
    </r>
    <r>
      <rPr>
        <b/>
        <u val="single"/>
        <sz val="12"/>
        <rFont val="TH SarabunPSK"/>
        <family val="2"/>
      </rPr>
      <t>ต่างประเทศ</t>
    </r>
    <r>
      <rPr>
        <b/>
        <sz val="12"/>
        <rFont val="TH SarabunPSK"/>
        <family val="2"/>
      </rPr>
      <t xml:space="preserve"> (ประเทศ...)</t>
    </r>
  </si>
  <si>
    <t xml:space="preserve"> - ค่าเครื่องแต่งตัว</t>
  </si>
  <si>
    <t xml:space="preserve">   1.1 สถานีโทรทัศน์ </t>
  </si>
  <si>
    <t xml:space="preserve">  - โทรทัศน์ (สถานีราชการ)</t>
  </si>
  <si>
    <t xml:space="preserve">  - โทรทัศน์ (ระบุสถานี...)</t>
  </si>
  <si>
    <t xml:space="preserve">   1.2 สถานีวิทยุ</t>
  </si>
  <si>
    <t xml:space="preserve">  - วิทยุ (สถานีราชการ)</t>
  </si>
  <si>
    <t xml:space="preserve">  - วิทยุ (ระบุสถานี...)</t>
  </si>
  <si>
    <t xml:space="preserve">   1.3 หนังสือพิมพ์</t>
  </si>
  <si>
    <t xml:space="preserve">  - หนังสือพิมพ์ (คอลัมน์ 6 x 10 นิ้ว ขาวดำ)</t>
  </si>
  <si>
    <t xml:space="preserve">  - หนังสือพิมพ์ (คอลัมน์ 6 x 10 นิ้ว สี)</t>
  </si>
  <si>
    <t xml:space="preserve">  - หนังสือพิมพ์ (คอลัมน์ 12 x 10 นิ้ว ขาวดำ)</t>
  </si>
  <si>
    <t xml:space="preserve">  - หนังสือพิมพ์ (คอลัมน์ 12 x 10 นิ้ว สี)</t>
  </si>
  <si>
    <t xml:space="preserve">  - หนังสือพิมพ์ (คอลัมน์ 12 x 20 นิ้ว ขาวดำ)</t>
  </si>
  <si>
    <t xml:space="preserve">  - หนังสือพิมพ์ (คอลัมน์ 12 x 20 นิ้ว สี)</t>
  </si>
  <si>
    <t xml:space="preserve">   1.4 สื่ออื่นๆ</t>
  </si>
  <si>
    <t xml:space="preserve">  - CD-ROM / DVD5</t>
  </si>
  <si>
    <t xml:space="preserve">  - โปสเตอร์</t>
  </si>
  <si>
    <t xml:space="preserve">  - แผ่นพับ</t>
  </si>
  <si>
    <t xml:space="preserve">  - ป้ายโฆษณาไวนิล</t>
  </si>
  <si>
    <t xml:space="preserve">  - อื่น ๆ (ระบุ)...</t>
  </si>
  <si>
    <t xml:space="preserve">  - หนังสือพิมพ์ (คอลัมน์ขนาด..... สี/ขาวดำ (ระบุ))</t>
  </si>
  <si>
    <t>3. รายละเอียดโครงการให้แนบท้ายแบบฟอร์มนี้</t>
  </si>
  <si>
    <t xml:space="preserve"> หน่วย : บาท </t>
  </si>
  <si>
    <t>ยุทธศาสตร์/แผนงาน/ผลผลิต/โครงการ/กิจกรรม/
งบรายจ่าย/รายการ (ชื่อโครงการ/หลักสูตร)</t>
  </si>
  <si>
    <t>คำชี้แจง
(เหตุผลความจำเป็น
และผลประโยชน์ที่จะได้รับ)</t>
  </si>
  <si>
    <t>ผลผลิต/โครงการ...</t>
  </si>
  <si>
    <t>1. รายการ (ชื่อโครงการ/หลักสูตร...)</t>
  </si>
  <si>
    <t xml:space="preserve"> - ค่าใช้จ่ายอื่นๆ ... (โปรดระบุรายละเอียด)</t>
  </si>
  <si>
    <t>2. รายการ (ชื่อโครงการ/หลักสูตร...)</t>
  </si>
  <si>
    <r>
      <t>หมายเหตุ</t>
    </r>
    <r>
      <rPr>
        <b/>
        <sz val="12"/>
        <rFont val="TH SarabunPSK"/>
        <family val="2"/>
      </rPr>
      <t xml:space="preserve">  </t>
    </r>
  </si>
  <si>
    <t>1. ค่ายานพาหนะ  ให้ระบุรายการค่าใช้จ่ายให้ชัดเจน เช่น ค่าโดยสารเครื่องบิน ค่าเช่ารถบัส ค่าเช่ารถตู้ ค่าแท็กซี่ เป็นต้น</t>
  </si>
  <si>
    <t>2. ค่าใช้จ่ายอื่นๆ  โปรดระบุรายละเอียดค่าใช้จ่าย</t>
  </si>
  <si>
    <t>ยุทธศาสตร์/แผนงาน/ผลผลิต/โครงการ/
กิจกรรม/งบรายจ่าย/รายการ</t>
  </si>
  <si>
    <t>1. รายการ...</t>
  </si>
  <si>
    <t xml:space="preserve">  รายละเอียดโครงการให้แนบท้ายแบบฟอร์มนี้</t>
  </si>
  <si>
    <t xml:space="preserve">   (1) รายการ... </t>
  </si>
  <si>
    <t xml:space="preserve"> (1.1) บุคลากรหลัก</t>
  </si>
  <si>
    <t xml:space="preserve">          - ค่าตอบแทนที่ปรึกษา (หัวหน้า/ผู้จัดการ)</t>
  </si>
  <si>
    <t xml:space="preserve">          - ค่าตอบแทนที่ปรึกษา (ทปษ./ผชช.)</t>
  </si>
  <si>
    <t xml:space="preserve">          - ค่าตอบแทนที่ปรึกษา (นักวิจัย/นักวิเคราะห์)</t>
  </si>
  <si>
    <t xml:space="preserve">          - ค่าตอบแทนที่ปรึกษา (...)</t>
  </si>
  <si>
    <t xml:space="preserve">         - ค่าตอบแทนบุคลากรสนับสนุน</t>
  </si>
  <si>
    <t xml:space="preserve">         - เลขานุการโครงการ</t>
  </si>
  <si>
    <t xml:space="preserve">         - พนักงานพิมพ์ดีด/เจ้าหน้าที่บันทึกข้อมูล</t>
  </si>
  <si>
    <t xml:space="preserve">        - อื่น ๆ … (โปรดระบุรายละเอียด)</t>
  </si>
  <si>
    <t xml:space="preserve">         - อื่น ๆ … (โปรดระบุรายละเอียด)</t>
  </si>
  <si>
    <t>ยุทธศาสตร์/แผนงาน/ผลผลิต/โครงการ/กิจกรรม/งบรายจ่าย/รายการ (ชื่อโครงการ)</t>
  </si>
  <si>
    <t>ระยะเวลา
ของโครงการ</t>
  </si>
  <si>
    <t>จำนวน
ครั้ง</t>
  </si>
  <si>
    <t>จำนวน
คน</t>
  </si>
  <si>
    <t>1. รายการ (ชื่อโครงการ...)</t>
  </si>
  <si>
    <t xml:space="preserve">    1.1 ค่าใช้จ่าย... (โปรดระบุรายละเอียด)</t>
  </si>
  <si>
    <t xml:space="preserve">    1.2 ค่าใช้จ่าย... (โปรดระบุรายละเอียด)</t>
  </si>
  <si>
    <t xml:space="preserve">    1.3 ค่าใช้จ่าย... (โปรดระบุรายละเอียด)</t>
  </si>
  <si>
    <t>2. รายการ (ชื่อโครงการ...)</t>
  </si>
  <si>
    <t xml:space="preserve">    2.1 ค่าใช้จ่าย... (โปรดระบุรายละเอียด)</t>
  </si>
  <si>
    <t xml:space="preserve">    2.2 ค่าใช้จ่าย... (โปรดระบุรายละเอียด)</t>
  </si>
  <si>
    <t xml:space="preserve">    2.3 ค่าใช้จ่าย... (โปรดระบุรายละเอียด)</t>
  </si>
  <si>
    <t>3. รายการ (ชื่อโครงการ...)</t>
  </si>
  <si>
    <t xml:space="preserve">    3.1 ค่าใช้จ่าย... (โปรดระบุรายละเอียด)</t>
  </si>
  <si>
    <t xml:space="preserve">    3.2 ค่าใช้จ่าย... (โปรดระบุรายละเอียด)</t>
  </si>
  <si>
    <t xml:space="preserve">    3.3 ค่าใช้จ่าย... (โปรดระบุรายละเอียด)</t>
  </si>
  <si>
    <t xml:space="preserve">พันธกรณีข้อตกลง
</t>
  </si>
  <si>
    <t>ประเทศ / กลุ่มประเทศ
(ระบุ)</t>
  </si>
  <si>
    <r>
      <t xml:space="preserve">(ใส่เครื่องหมาย </t>
    </r>
    <r>
      <rPr>
        <b/>
        <sz val="12"/>
        <rFont val="Symbol"/>
        <family val="1"/>
      </rPr>
      <t>Ö</t>
    </r>
    <r>
      <rPr>
        <b/>
        <sz val="12"/>
        <rFont val="TH SarabunPSK"/>
        <family val="2"/>
      </rPr>
      <t>)</t>
    </r>
  </si>
  <si>
    <t>มี</t>
  </si>
  <si>
    <t>ไม่มี</t>
  </si>
  <si>
    <t>ประเทศ</t>
  </si>
  <si>
    <t>กลุ่มประเทศ
(ก/ข/ค/ง/จ)</t>
  </si>
  <si>
    <t>ผลผลิต/โครงการ ...</t>
  </si>
  <si>
    <t>กิจกรรม ...</t>
  </si>
  <si>
    <t>งบรายจ่าย ...</t>
  </si>
  <si>
    <t xml:space="preserve">    - ค่าเบี้ยเลี้ยง (ระบุตำแหน่ง...)</t>
  </si>
  <si>
    <t xml:space="preserve">    - ค่าที่พัก (ระบุตำแหน่ง...)</t>
  </si>
  <si>
    <t xml:space="preserve">    - ค่าพาหนะ </t>
  </si>
  <si>
    <t xml:space="preserve">           - ค่าโดยสารเครื่องบิน (ระบุตำแหน่ง...)</t>
  </si>
  <si>
    <t xml:space="preserve">           - ค่าธรรมเนียม</t>
  </si>
  <si>
    <t xml:space="preserve">           - ค่าแท็กซี่</t>
  </si>
  <si>
    <t xml:space="preserve">           - อื่นๆ (ระบุ)...</t>
  </si>
  <si>
    <t xml:space="preserve">    - ค่าเครื่องแต่งตัว (ระบุตำแหน่ง...)</t>
  </si>
  <si>
    <t xml:space="preserve">    - อื่น ๆ … (โปรดระบุรายละเอียด)</t>
  </si>
  <si>
    <t xml:space="preserve">                       </t>
  </si>
  <si>
    <r>
      <t xml:space="preserve">2. พันธกรณีข้อตกลง ให้ระบุว่าเป็นกรณีที่มีพันธกรณีข้อตกลงกับองค์กรระหว่างประเทศ หรือกรณีที่ไม่มีพันธกรณีข้อตกลง โดยใส่เครื่องหมาย </t>
    </r>
    <r>
      <rPr>
        <sz val="12"/>
        <rFont val="Symbol"/>
        <family val="1"/>
      </rPr>
      <t xml:space="preserve">Ö </t>
    </r>
    <r>
      <rPr>
        <sz val="12"/>
        <rFont val="TH SarabunPSK"/>
        <family val="2"/>
      </rPr>
      <t>ในช่องมี หรือ ไม่มี</t>
    </r>
  </si>
  <si>
    <t>4. รายละเอียดโครงการให้แนบท้ายแบบฟอร์มนี้</t>
  </si>
  <si>
    <t xml:space="preserve">หมายเหตุ   </t>
  </si>
  <si>
    <t>งบประมาณปี 2560</t>
  </si>
  <si>
    <t>(3) รายการ............................(หน่วยนับ)</t>
  </si>
  <si>
    <t xml:space="preserve">                 2. รายละเอียดโครงการให้แนบท้ายแบบฟอร์มนี้</t>
  </si>
  <si>
    <t xml:space="preserve">                       5) การวิจัยและถ่ายทอดเทคโนโลยี  6) ค่าจ้างเหมาบริการ  7) ค่าเช่า  และวงเงินที่เข้าพิจารณาในอนุกรรมาธิการฯ อื่น</t>
  </si>
  <si>
    <r>
      <rPr>
        <b/>
        <sz val="16"/>
        <rFont val="TH SarabunPSK"/>
        <family val="2"/>
      </rPr>
      <t xml:space="preserve">หมายเหตุ    </t>
    </r>
    <r>
      <rPr>
        <sz val="16"/>
        <rFont val="TH SarabunPSK"/>
        <family val="2"/>
      </rPr>
      <t xml:space="preserve">1. * เป็นงบเงินอุดหนุนที่เหลือจากรายการ  1) ค่าใช้จ่ายในการฝึกอบรม สัมมนา  2) ค่าใช้จ่ายในการประชาสัมพันธ์  3) ค่าจ้างที่ปรึกษา  4) ค่าใช้จ่ายในการเดินทางไปราชการต่างประเทศ  </t>
    </r>
  </si>
  <si>
    <r>
      <rPr>
        <b/>
        <sz val="16"/>
        <rFont val="TH SarabunPSK"/>
        <family val="2"/>
      </rPr>
      <t xml:space="preserve">หมายเหตุ    </t>
    </r>
    <r>
      <rPr>
        <sz val="16"/>
        <rFont val="TH SarabunPSK"/>
        <family val="2"/>
      </rPr>
      <t xml:space="preserve">1. * เป็นงบรายจ่ายอื่นที่เหลือจากรายการ  1) ค่าใช้จ่ายในการฝึกอบรม สัมมนา  2) ค่าใช้จ่ายในการประชาสัมพันธ์  3) ค่าจ้างที่ปรึกษา  4) ค่าใช้จ่ายในการเดินทางไปราชการต่างประเทศ  </t>
    </r>
  </si>
  <si>
    <t>งบรายจ่าย/โครงการ/รายการ</t>
  </si>
  <si>
    <t>1. โครงการ/รายการ...</t>
  </si>
  <si>
    <t>2. โครงการ/รายการ...</t>
  </si>
  <si>
    <t>ประเภทงานวิจัย*</t>
  </si>
  <si>
    <t>*ประเภทงานวิจัย ได้แก่ งานวิจัยพื้นฐาน (Basic Research) และงานวิจัยประยุกต์ (Applied Research)</t>
  </si>
  <si>
    <t xml:space="preserve">งบประมาณการโฆษณาและประชาสัมพันธ์ ทั้งสิ้น  </t>
  </si>
  <si>
    <t>งบประมาณการจ้างที่ปรึกษา ทั้งสิ้น</t>
  </si>
  <si>
    <t xml:space="preserve">งบประมาณค่าใช้จ่ายในการเดินทาง
ไปราชการต่างประเทศฯ ทั้งสิ้น            </t>
  </si>
  <si>
    <t>2. รายละเอียดโครงการให้แนบท้ายแบบฟอร์มนี้</t>
  </si>
  <si>
    <t xml:space="preserve">บาท </t>
  </si>
  <si>
    <t xml:space="preserve"> </t>
  </si>
  <si>
    <t>คงเหลือ</t>
  </si>
  <si>
    <t>ประเภทกลุ่มเป้าหมาย</t>
  </si>
  <si>
    <t>จำนวน (คน)</t>
  </si>
  <si>
    <t xml:space="preserve"> เสนอปรับลด</t>
  </si>
  <si>
    <t>อื่น ๆ (ระบุ).........................................</t>
  </si>
  <si>
    <t>ปีงบประมาณ 2561</t>
  </si>
  <si>
    <t>ระบุจำนวน (เช่น ชั่วโมง, วัน เป็นต้น) / หน่วยนับ</t>
  </si>
  <si>
    <t>จำนวน</t>
  </si>
  <si>
    <t>หน่วยนับ</t>
  </si>
  <si>
    <t>อัตรา</t>
  </si>
  <si>
    <t>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 พ.ศ. 2550 และ (ฉบับที่ 2) พ.ศ. 2553</t>
  </si>
  <si>
    <t>กลุ่มวิชาชีพ</t>
  </si>
  <si>
    <t>ป. ตรี</t>
  </si>
  <si>
    <t>ป. โท</t>
  </si>
  <si>
    <t>ป. เอก</t>
  </si>
  <si>
    <r>
      <t xml:space="preserve">ระดับการศึกษา
(ใส่เครื่องหมาย </t>
    </r>
    <r>
      <rPr>
        <b/>
        <sz val="12"/>
        <rFont val="Symbol"/>
        <family val="1"/>
      </rPr>
      <t>Ö</t>
    </r>
    <r>
      <rPr>
        <b/>
        <sz val="12"/>
        <rFont val="TH SarabunPSK"/>
        <family val="2"/>
      </rPr>
      <t xml:space="preserve"> )</t>
    </r>
  </si>
  <si>
    <t>เล่มที่</t>
  </si>
  <si>
    <t>หน้าที่</t>
  </si>
  <si>
    <t>เอกสาร
งบประมาณ</t>
  </si>
  <si>
    <t>ประเภท
ก</t>
  </si>
  <si>
    <t>ประเภท
ข</t>
  </si>
  <si>
    <t>เอกสารงบประมาณ</t>
  </si>
  <si>
    <t>ประเภทที่ปรึกษา*</t>
  </si>
  <si>
    <r>
      <t xml:space="preserve">หมายเหตุ </t>
    </r>
    <r>
      <rPr>
        <sz val="16"/>
        <rFont val="TH SarabunPSK"/>
        <family val="2"/>
      </rPr>
      <t xml:space="preserve">  *ประเภทที่ปรึกษา ได้แก่</t>
    </r>
  </si>
  <si>
    <t>ระยะเวลา
(เดือน)</t>
  </si>
  <si>
    <t>ประสบการณ์
(ปี)</t>
  </si>
  <si>
    <t>จำนวน
ที่ปรึกษา
(คน)</t>
  </si>
  <si>
    <t>จำนวน
วัน</t>
  </si>
  <si>
    <t>*ประเภทการประชุม
(โปรดระบุ)</t>
  </si>
  <si>
    <t>*1. ประเภทการประชุม ให้ระบุประเภทการประชุม เช่น ประชุมสัมมนา / เจรจาธุรกิจ / ปรึกษาหารือ / ดูงาน / ตรวจบัญชี เป็นต้น</t>
  </si>
  <si>
    <t xml:space="preserve">งบประมาณโครงการวิจัยและนวัตกรรม ทั้งสิ้น  </t>
  </si>
  <si>
    <t xml:space="preserve"> รายละเอียดโครงการให้แนบท้ายแบบฟอร์มนี้</t>
  </si>
  <si>
    <t>งบประมาณปี 2561</t>
  </si>
  <si>
    <t>จำนวน ซีซี.
หรือ จำนวนกิโลวัตต์</t>
  </si>
  <si>
    <r>
      <rPr>
        <b/>
        <sz val="16"/>
        <rFont val="TH SarabunPSK"/>
        <family val="2"/>
      </rPr>
      <t>หมายเหตุ    *</t>
    </r>
    <r>
      <rPr>
        <sz val="16"/>
        <rFont val="TH SarabunPSK"/>
        <family val="2"/>
      </rPr>
      <t xml:space="preserve">1. เป็นงบดำเนินงานที่เหลือจากรายการ  1) ค่าใช้จ่ายในการฝึกอบรม สัมมนา  2) ค่าใช้จ่ายในการประชาสัมพันธ์  3) ค่าจ้างที่ปรึกษา  4) ค่าใช้จ่ายในการเดินทางไปราชการต่างประเทศ  </t>
    </r>
  </si>
  <si>
    <t xml:space="preserve">                      5) การวิจัยและถ่ายทอดเทคโนโลยี  6) ค่าจ้างเหมาบริการ  7) ค่าเช่า  และวงเงินที่เข้าพิจารณาในอนุกรรมาธิการฯ อื่น</t>
  </si>
  <si>
    <t xml:space="preserve">                  2. รายละเอียดโครงการให้แนบท้ายแบบฟอร์มนี้</t>
  </si>
  <si>
    <t>ปี 2561</t>
  </si>
  <si>
    <t>งบดำเนินงาน งบเงินอุดหนุน งบรายจ่ายอื่น องค์การมหาชน หน่วยงานในกำกับ รัฐวิสาหกิจ</t>
  </si>
  <si>
    <t>กองทุนและเงินทุนหมุนเวียน และงบประมาณแผนงานบูรณาการตามที่ได้รับมอบหมาย</t>
  </si>
  <si>
    <t>2. ค่าใช้จ่ายในการ
   ประชาสัมพันธ์</t>
  </si>
  <si>
    <t xml:space="preserve">จำแนกตามแผนงานพื้นฐานและแผนงานยุทธศาสตร์ </t>
  </si>
  <si>
    <t>แผนงานยุทธศาสตร์</t>
  </si>
  <si>
    <t>แผนงานพื้นฐาน</t>
  </si>
  <si>
    <t>จำแนกตามแผนงาน</t>
  </si>
  <si>
    <t>แผนงาน</t>
  </si>
  <si>
    <t>จำนวนกลุ่มเป้าหมาย(คน)</t>
  </si>
  <si>
    <t>จำนวน
โครงการ</t>
  </si>
  <si>
    <t>1. แผนงานพื้นฐาน</t>
  </si>
  <si>
    <t>2. แผนงานยุทธศาสตร์</t>
  </si>
  <si>
    <t>3.1 แผนงานพื้นฐาน</t>
  </si>
  <si>
    <t>3.2 แผนงานยุทธศาสตร์</t>
  </si>
  <si>
    <t>งบประมาณการฝึกอบรมและสัมมนาฯ ทั้งสิ้น</t>
  </si>
  <si>
    <t>แผนงานพื้นฐานด้าน...</t>
  </si>
  <si>
    <t>แผนงานยุทธศาสตร์...</t>
  </si>
  <si>
    <t>จำนวนโครงการ</t>
  </si>
  <si>
    <t>4.1 แผนงานพื้นฐาน</t>
  </si>
  <si>
    <t>4.2 แผนงานยุทธศาสตร์</t>
  </si>
  <si>
    <t>5.1 แผนงานพื้นฐาน</t>
  </si>
  <si>
    <t>5.2 แผนงานยุทธศาสตร์</t>
  </si>
  <si>
    <t>แผนงานพื้นฐานด้าน…</t>
  </si>
  <si>
    <t xml:space="preserve">6. สรุปค่าใช้จ่ายในการเดินทางไปราชการต่างประเทศชั่วคราวและค่าใช้จ่ายในการเจรจาและประชุมนานาชาติ </t>
  </si>
  <si>
    <t>จำนวน
กลุ่มเป้าหมาย
(คน)</t>
  </si>
  <si>
    <t>6.1 แผนงานพื้นฐาน</t>
  </si>
  <si>
    <t>6.2 แผนงานยุทธศาสตร์</t>
  </si>
  <si>
    <t>7.1 แผนงานพื้นฐาน</t>
  </si>
  <si>
    <t>7.2 แผนงานยุทธศาสตร์</t>
  </si>
  <si>
    <t>8.1 แผนงานพื้นฐาน</t>
  </si>
  <si>
    <t>8.2 แผนงานยุทธศาสตร์</t>
  </si>
  <si>
    <t>9.1 แผนงานพื้นฐาน</t>
  </si>
  <si>
    <t>9.2 แผนงานยุทธศาสตร์</t>
  </si>
  <si>
    <t>10.1 แผนงานพื้นฐาน</t>
  </si>
  <si>
    <t>10.2 แผนงานยุทธศาสตร์</t>
  </si>
  <si>
    <t>11.1 แผนงานพื้นฐาน</t>
  </si>
  <si>
    <t>11.2 แผนงานยุทธศาสตร์</t>
  </si>
  <si>
    <r>
      <rPr>
        <b/>
        <sz val="16"/>
        <rFont val="TH SarabunPSK"/>
        <family val="2"/>
      </rPr>
      <t xml:space="preserve">หมายเหตุ    </t>
    </r>
    <r>
      <rPr>
        <sz val="16"/>
        <rFont val="TH SarabunPSK"/>
        <family val="2"/>
      </rPr>
      <t xml:space="preserve">* เป็นงบดำเนินงานที่เหลือจากรายการ  1) ค่าใช้จ่ายในการฝึกอบรม สัมมนา  2) ค่าใช้จ่ายในการประชาสัมพันธ์  3) ค่าจ้างที่ปรึกษา  </t>
    </r>
  </si>
  <si>
    <t xml:space="preserve">                 4) ค่าใช้จ่ายในการเดินทางไปราชการต่างประเทศ  5) การวิจัยและถ่ายทอดเทคโนโลยี  6) ค่าจ้างเหมาบริการ  7) ค่าเช่า</t>
  </si>
  <si>
    <t xml:space="preserve">                 และวงเงินที่เข้าพิจารณาในอนุกรรมาธิการฯ อื่น</t>
  </si>
  <si>
    <t>12.1 แผนงานพื้นฐาน</t>
  </si>
  <si>
    <t>12.2 แผนงานยุทธศาสตร์</t>
  </si>
  <si>
    <r>
      <rPr>
        <b/>
        <sz val="16"/>
        <rFont val="TH SarabunPSK"/>
        <family val="2"/>
      </rPr>
      <t xml:space="preserve">หมายเหตุ    </t>
    </r>
    <r>
      <rPr>
        <sz val="16"/>
        <rFont val="TH SarabunPSK"/>
        <family val="2"/>
      </rPr>
      <t xml:space="preserve">* เป็นงบเงินอุดหนุนที่เหลือจากรายการ  1) ค่าใช้จ่ายในการฝึกอบรม สัมมนา  2) ค่าใช้จ่ายในการประชาสัมพันธ์  3) ค่าจ้างที่ปรึกษา  </t>
    </r>
  </si>
  <si>
    <t>13.1 แผนงานพื้นฐาน</t>
  </si>
  <si>
    <t>13.2 แผนงานยุทธศาสตร์</t>
  </si>
  <si>
    <r>
      <rPr>
        <b/>
        <sz val="16"/>
        <rFont val="TH SarabunPSK"/>
        <family val="2"/>
      </rPr>
      <t xml:space="preserve">หมายเหตุ    </t>
    </r>
    <r>
      <rPr>
        <sz val="16"/>
        <rFont val="TH SarabunPSK"/>
        <family val="2"/>
      </rPr>
      <t xml:space="preserve">* เป็นงบรายจ่ายอื่นที่เหลือจากรายการ  1) ค่าใช้จ่ายในการฝึกอบรม สัมมนา  2) ค่าใช้จ่ายในการประชาสัมพันธ์  3) ค่าจ้างที่ปรึกษา  </t>
    </r>
  </si>
  <si>
    <t>14.1 แผนงานพื้นฐาน</t>
  </si>
  <si>
    <t>14.2 แผนงานยุทธศาสตร์</t>
  </si>
  <si>
    <t xml:space="preserve">           (ระบุ)..............................</t>
  </si>
  <si>
    <t>สรุปวงเงินงบประมาณที่คณะอนุกรรมาธิการฝึกอบรม สัมมนาฯ พิจารณา</t>
  </si>
  <si>
    <t xml:space="preserve">บาท  </t>
  </si>
  <si>
    <t>บาท (รัฐวิสาหกิจ)</t>
  </si>
  <si>
    <t>(พิจารณาในอนุ กมธ.ฯ อื่น)</t>
  </si>
  <si>
    <t>โอนเปลี่ยนแปลง</t>
  </si>
  <si>
    <t>จ่ายจริง+PO</t>
  </si>
  <si>
    <t>เบิกจ่ายเงินกันเหลื่อมปี</t>
  </si>
  <si>
    <t>สรุปภาพรวมหน่วยงาน</t>
  </si>
  <si>
    <t>รวมเงินงบประมาณที่คณะอนุกรรมาธิการฯ พิจารณา</t>
  </si>
  <si>
    <t>งปม. ปี 2561</t>
  </si>
  <si>
    <t>(เพิ่ม/ลด)</t>
  </si>
  <si>
    <t>คณะอนุฯ</t>
  </si>
  <si>
    <t>( ขั้น พรบ.)</t>
  </si>
  <si>
    <t>พรบ.โอน</t>
  </si>
  <si>
    <t>(ขั้นอนุกรรมาธิการฯ)</t>
  </si>
  <si>
    <t>พิจารณา</t>
  </si>
  <si>
    <t xml:space="preserve"> 1. ค่าใช้จ่ายในการฝึกอบรม สัมมนา</t>
  </si>
  <si>
    <t xml:space="preserve"> 2. ค่าใช้จ่ายในการประชาสัมพันธ์</t>
  </si>
  <si>
    <t xml:space="preserve"> 3. ค่าใช้จ่ายในการจ้างที่ปรึกษา</t>
  </si>
  <si>
    <t xml:space="preserve"> 4. ค่าจ่ายในการเดินทางไปราชการต่างประเทศ</t>
  </si>
  <si>
    <t xml:space="preserve"> 6. ค่าจ้างเหมาบริการ</t>
  </si>
  <si>
    <t xml:space="preserve"> 7. ค่าเช่า</t>
  </si>
  <si>
    <t xml:space="preserve"> 8. งบดำเนินงาน (ที่เหลือจากข้อ 1 - 7)</t>
  </si>
  <si>
    <t xml:space="preserve"> 9. งบเงินอุดหนุน (ที่เหลือจากข้อ 1 - 7 และ 11)</t>
  </si>
  <si>
    <t xml:space="preserve"> 10. งบรายจ่ายอื่น (ที่เหลือจากข้อ 1 - 7 และ 11)</t>
  </si>
  <si>
    <t xml:space="preserve"> 11. งบลงทุน/ที่เบิกจ่ายลักษณะงบลงทุน </t>
  </si>
  <si>
    <t xml:space="preserve">ได้แก่ องค์การมหาชน/หน่วยงานในกำกับ/รัฐวิสาหกิจ/กองทุน </t>
  </si>
  <si>
    <t>เสนอตั้ง</t>
  </si>
  <si>
    <t>อนุฯ ปรับลด</t>
  </si>
  <si>
    <t>5. อำนาจหน้าที่</t>
  </si>
  <si>
    <t>-</t>
  </si>
  <si>
    <t>1. ชื่อหน่วยงาน</t>
  </si>
  <si>
    <t xml:space="preserve">3. เปรียบเทียบงบประมาณ / เงินนอกงบประมาณที่สมทบ </t>
  </si>
  <si>
    <t>1. ชื่อกองทุนและเงินทุนหมุนเวียน</t>
  </si>
  <si>
    <t xml:space="preserve">     3.1 งบประมาณที่ได้รับจัดสรร</t>
  </si>
  <si>
    <t xml:space="preserve">     3.2 เงินนอกงบประมาณสมทบ </t>
  </si>
  <si>
    <t>7. ปัญหาอุปสรรคในการดำเนินงาน</t>
  </si>
  <si>
    <t xml:space="preserve">3. ที่มาของกองทุนและเงินทุนหมุนเวียน                            </t>
  </si>
  <si>
    <t xml:space="preserve">                        1) ชื่อกองทุนและเงินทุนหมุนเวียน</t>
  </si>
  <si>
    <t xml:space="preserve">                        2) หน่วยงานที่รับผิดชอบ</t>
  </si>
  <si>
    <t xml:space="preserve">                        3) ที่มาของกองทุนและเงินทุนหมุนเวียน</t>
  </si>
  <si>
    <t xml:space="preserve">                        4) วัตถุประสงค์ในการจัดตั้ง</t>
  </si>
  <si>
    <t xml:space="preserve">                        5) อำนาจหน้าที่</t>
  </si>
  <si>
    <t xml:space="preserve">                        1) ชื่อหน่วยงาน</t>
  </si>
  <si>
    <t xml:space="preserve">                        2) อำนาจหน้าที่</t>
  </si>
  <si>
    <t>สำหรับกองทุนและเงินทุนหมุนเวียน รัฐวิสาหกิจ องค์การมหาชน และหน่วยงานอิสระของรัฐ</t>
  </si>
  <si>
    <t xml:space="preserve"> สำหรับกองทุนและเงินทุนหมุนเวียน / รัฐวิสาหกิจ / องค์การมหาชน / หน่วยงานอิสระของรัฐ</t>
  </si>
  <si>
    <t xml:space="preserve">                        10) ปัญหาและอุปสรรคในการดำเนินงาน</t>
  </si>
  <si>
    <t xml:space="preserve">    .......................................................................................................................................................................................................</t>
  </si>
  <si>
    <t xml:space="preserve">    4.1.....................................................................</t>
  </si>
  <si>
    <t xml:space="preserve">    ...</t>
  </si>
  <si>
    <t xml:space="preserve">    4.2.....................................................................</t>
  </si>
  <si>
    <t xml:space="preserve">    4.3.....................................................................</t>
  </si>
  <si>
    <t>เสนอต่อคณะอนุกรรมาธิการฝึกอบรม สัมมนาฯ</t>
  </si>
  <si>
    <t xml:space="preserve">                         พ.ร.บ. งบประมาณรายจ่ายประจำปี (เช่น ตามมติครม.วันที่.......................)</t>
  </si>
  <si>
    <t xml:space="preserve">                         พ.ร.บ. เฉพาะ (ระบุ กฎหมาย)............................................</t>
  </si>
  <si>
    <t xml:space="preserve">                         อื่น ๆ (ระบุ).........................................................................</t>
  </si>
  <si>
    <t xml:space="preserve">                         จัดตั้งเมื่อวันที่...........................................</t>
  </si>
  <si>
    <t>.................</t>
  </si>
  <si>
    <t>หน้า 1/2</t>
  </si>
  <si>
    <t>หน้า 1/1</t>
  </si>
  <si>
    <t xml:space="preserve">    …</t>
  </si>
  <si>
    <t xml:space="preserve">      …</t>
  </si>
  <si>
    <t xml:space="preserve">1. กองทุนและเงินทุนหมุนเวียน </t>
  </si>
  <si>
    <t>1. กองทุนและเงินทุนหมุนเวียน (ต่อ)</t>
  </si>
  <si>
    <t xml:space="preserve">6. เปรียบเทียบงบประมาณ / เงินนอกงบประมาณที่สมทบ </t>
  </si>
  <si>
    <t xml:space="preserve">     6.1 งบประมาณที่ได้รับจัดสรร</t>
  </si>
  <si>
    <t xml:space="preserve">     6.2 เงินนอกงบประมาณสมทบ </t>
  </si>
  <si>
    <t xml:space="preserve">    7.1 .....................................................</t>
  </si>
  <si>
    <t xml:space="preserve">    7.2 .....................................................</t>
  </si>
  <si>
    <t xml:space="preserve">    7.3 .....................................................</t>
  </si>
  <si>
    <t xml:space="preserve">    8.1 .................................................................................................................................................................................................</t>
  </si>
  <si>
    <t xml:space="preserve">    8.2 .................................................................................................................................................................................................</t>
  </si>
  <si>
    <t xml:space="preserve">    8.3 .................................................................................................................................................................................................</t>
  </si>
  <si>
    <t xml:space="preserve">9. งบแสดงฐานะการเงิน </t>
  </si>
  <si>
    <t>10. ปัญหาอุปสรรคในการดำเนินงาน</t>
  </si>
  <si>
    <t xml:space="preserve">      10.1.............................................................................................................................................................................................</t>
  </si>
  <si>
    <t xml:space="preserve">      10.2.............................................................................................................................................................................................</t>
  </si>
  <si>
    <t xml:space="preserve">      10.3.............................................................................................................................................................................................</t>
  </si>
  <si>
    <t xml:space="preserve">      .....................................................................................................................................................................................................</t>
  </si>
  <si>
    <t xml:space="preserve">       และให้แนบผลการประเมินฯ เพื่อประกอบการพิจารณาด้วย)</t>
  </si>
  <si>
    <t>ชื่อหน่วยงาน....</t>
  </si>
  <si>
    <t>(ตราประจำหน่วยงาน)</t>
  </si>
  <si>
    <t>2. รัฐวิสาหกิจ / องค์การมหาชน / หน่วยงานอิสระของรัฐ</t>
  </si>
  <si>
    <t>2. อำนาจหน้าที่</t>
  </si>
  <si>
    <t>4. แผน/ผลการดำเนินงาน (เฉพาะงบประมาณที่รัฐอุดหนุน)</t>
  </si>
  <si>
    <t xml:space="preserve">             4.1………………………………………………..</t>
  </si>
  <si>
    <t xml:space="preserve">             4.2………………………………………………..</t>
  </si>
  <si>
    <t xml:space="preserve">             4.3………………………………………………..</t>
  </si>
  <si>
    <t xml:space="preserve">            …</t>
  </si>
  <si>
    <t xml:space="preserve">6. งบแสดงฐานะการเงิน </t>
  </si>
  <si>
    <t xml:space="preserve">      7.1.............................................................................................................................................................................................</t>
  </si>
  <si>
    <t xml:space="preserve">      7.2.............................................................................................................................................................................................</t>
  </si>
  <si>
    <t xml:space="preserve">      7.3.............................................................................................................................................................................................</t>
  </si>
  <si>
    <r>
      <t>3) งบการเงินที่เสนอต้องแนบ</t>
    </r>
    <r>
      <rPr>
        <b/>
        <u val="single"/>
        <sz val="18"/>
        <rFont val="TH SarabunPSK"/>
        <family val="2"/>
      </rPr>
      <t>หมายเหตุประกอบงบการเงิน</t>
    </r>
    <r>
      <rPr>
        <sz val="18"/>
        <rFont val="TH SarabunPSK"/>
        <family val="2"/>
      </rPr>
      <t>ด้วย</t>
    </r>
  </si>
  <si>
    <r>
      <t xml:space="preserve">                   </t>
    </r>
    <r>
      <rPr>
        <b/>
        <sz val="18"/>
        <rFont val="TH SarabunPSK"/>
        <family val="2"/>
      </rPr>
      <t>2.1 กองทุนและเงินทุนหมุนเวียน</t>
    </r>
    <r>
      <rPr>
        <sz val="18"/>
        <rFont val="TH SarabunPSK"/>
        <family val="2"/>
      </rPr>
      <t xml:space="preserve">  ให้จัดทำข้อมูลเพิ่มเติม ดังนี้ (รายละเอียดตามแบบฟอร์มที่แนบ)</t>
    </r>
  </si>
  <si>
    <r>
      <t xml:space="preserve">                    </t>
    </r>
    <r>
      <rPr>
        <b/>
        <sz val="18"/>
        <rFont val="TH SarabunPSK"/>
        <family val="2"/>
      </rPr>
      <t>2.2 รัฐวิสาหกิจ / องค์การมหาชน / หน่วยงานอิสระของรัฐ</t>
    </r>
    <r>
      <rPr>
        <sz val="18"/>
        <rFont val="TH SarabunPSK"/>
        <family val="2"/>
      </rPr>
      <t xml:space="preserve">  ให้จัดทำข้อมูลเพิ่มเติม ดังนี้ (รายละเอียดตามแบบฟอร์มที่แนบ)</t>
    </r>
  </si>
  <si>
    <t>หน้า 2/2</t>
  </si>
  <si>
    <t xml:space="preserve">      5.1.............................................................................................................................................................................................</t>
  </si>
  <si>
    <t xml:space="preserve">      5.2.............................................................................................................................................................................................</t>
  </si>
  <si>
    <t xml:space="preserve">      5.3.............................................................................................................................................................................................</t>
  </si>
  <si>
    <t xml:space="preserve">เงินนอกงบประมาณ  </t>
  </si>
  <si>
    <t xml:space="preserve">แผนงานพื้นฐาน     </t>
  </si>
  <si>
    <t xml:space="preserve"> เป็นเงิน</t>
  </si>
  <si>
    <t xml:space="preserve">แผนงานยุทธศาสตร์ </t>
  </si>
  <si>
    <t xml:space="preserve"> 5. ค่าใช้จ่ายในการวิจัยและนวัตกรรม</t>
  </si>
  <si>
    <t>หมายเหตุ  คณะอนุกรรมาธิการฝึกอบรม สัมมนาฯ พิจารณาดังนี้</t>
  </si>
  <si>
    <t xml:space="preserve"> - แผนงานพื้นฐาน       </t>
  </si>
  <si>
    <t>เป็นเงิน</t>
  </si>
  <si>
    <t xml:space="preserve"> - แผนงานยุทธศาสตร์  </t>
  </si>
  <si>
    <t>3. ค่าใช้จ่ายในการ
    จ้างที่ปรึกษา</t>
  </si>
  <si>
    <t>5. ค่าใช้จ่ายในการวิจัย
    และนวัตกรรม</t>
  </si>
  <si>
    <t>เสนอต่อคณะอนุกรรมาธิการฝึกอบรม สัมมนา ประชาสัมพันธ์ ค่าจ้างเหมาบริการ ค่าจ้างที่ปรึกษา</t>
  </si>
  <si>
    <t>การวิจัยและถ่ายทอดเทคโนโลยี ค่าเช่า ค่าใช้จ่ายในการเดินทางไปต่างประเทศ งบดำเนินงาน</t>
  </si>
  <si>
    <t xml:space="preserve">  </t>
  </si>
  <si>
    <t>งบเงินอุดหนุน งบรายจ่ายอื่น องค์การมหาชน หน่วยงานในกำกับ รัฐวิสาหกิจ</t>
  </si>
  <si>
    <t xml:space="preserve">        (1) แบบฟอร์มที่ 1 สำหรับกองทุนและเงินทุนหมุนเวียน </t>
  </si>
  <si>
    <t xml:space="preserve">        (2) แบบฟอร์มที่ 2 สำหรับรัฐวิสาหกิจ / องค์การมหาชน / หน่วยงานอิสระของรัฐ</t>
  </si>
  <si>
    <r>
      <t xml:space="preserve">3) </t>
    </r>
    <r>
      <rPr>
        <b/>
        <u val="single"/>
        <sz val="16"/>
        <rFont val="TH SarabunIT๙"/>
        <family val="2"/>
      </rPr>
      <t>กรณีงบลงทุน งบเงินอุดหนุนที่เบิกจ่ายในลักษณะลงทุน และงบรายจ่ายอื่นที่เบิกจ่ายในลักษณะลงทุน ขององค์การมหาชน</t>
    </r>
  </si>
  <si>
    <t xml:space="preserve">คำชี้แจงการจัดทำเอกสารประกอบการชี้แจงงบประมาณรายจ่ายประจำปีงบประมาณ พ.ศ. 2562 </t>
  </si>
  <si>
    <t>งปม. ปี 2561
พรบ.โอน</t>
  </si>
  <si>
    <t>งปม. ปี 2562 (อนุฯ กรรมาธิการ )</t>
  </si>
  <si>
    <t>เอกสารประกอบการชี้แจงงบประมาณรายจ่ายประจำปีงบประมาณ พ.ศ. 2562</t>
  </si>
  <si>
    <t xml:space="preserve">2. สรุปงบประมาณรายจ่ายประจำปีงบประมาณ พ.ศ. 2560 - 2562 เฉพาะงบดำเนินงาน งบเงินอุดหนุน และงบรายจ่ายอื่น จำแนกตามแผนงานพื้นฐานและแผนงานยุทธศาสตร์ </t>
  </si>
  <si>
    <t>3. สรุปค่าใช้จ่ายการฝึกอบรมและสัมมนาทั้งในประเทศและต่างประเทศ ประจำปีงบประมาณ พ.ศ. 2562 - จำแนกตามแผนงาน</t>
  </si>
  <si>
    <t xml:space="preserve">4. สรุปค่าใช้จ่ายการโฆษณาและประชาสัมพันธ์ ประจำปีงบประมาณ พ.ศ. 2562 จำแนกตามแผนงาน </t>
  </si>
  <si>
    <t>5. สรุปค่าใช้จ่ายในการจ้างที่ปรึกษาชาวไทยและชาวต่างประเทศ ประจำปีงบประมาณ พ.ศ. 2562 จำแนกตามแผนงาน</t>
  </si>
  <si>
    <t>6. สรุปค่าใช้จ่ายในการเดินทางไปราชการต่างประเทศชั่วคราวและค่าใช้จ่ายในการเจรจาและประชุมนานาชาติ ประจำปีงบประมาณ พ.ศ. 2562 จำแนกตามแผนงาน</t>
  </si>
  <si>
    <t>7. สรุปค่าใช้จ่ายโครงการวิจัยและนวัตกรรม ประจำปีงบประมาณ พ.ศ. 2562 จำแนกตามแผนงาน</t>
  </si>
  <si>
    <t>8. สรุปค่าจ้างเหมาบริการ ประจำปีงบประมาณ พ.ศ. 2562 จำแนกตามแผนงาน</t>
  </si>
  <si>
    <t>9. สรุปค่าเช่า ประจำปีงบประมาณ พ.ศ. 2562 จำแนกตามแผนงาน</t>
  </si>
  <si>
    <t>10. สรุปข้อมูลการจัดหารถยนต์ของส่วนราชการ ประจำปีงบประมาณ พ.ศ. 2562 จำแนกตามแผนงาน</t>
  </si>
  <si>
    <t>11. สรุปค่าสาธารณูปโภค ประจำปีงบประมาณ พ.ศ. 2562 จำแนกตามแผนงาน</t>
  </si>
  <si>
    <t>12. สรุปรายละเอียดงบประมาณรายการงบดำเนินงาน (ที่เหลือจากรายการ 1-7)  ประจำปีงบประมาณ พ.ศ. 2562 จำแนกตามแผนงาน</t>
  </si>
  <si>
    <t>13. สรุปรายละเอียดงบประมาณรายการงบเงินอุดหนุน (ที่เหลือจากรายการ 1-7)  ประจำปีงบประมาณ พ.ศ. 2562 จำแนกตามแผนงาน</t>
  </si>
  <si>
    <t>14. สรุปรายละเอียดงบประมาณรายการงบรายจ่ายอื่น (ที่เหลือจากรายการ 1-7)  ประจำปีงบประมาณ พ.ศ. 2562 จำแนกตามแผนงาน</t>
  </si>
  <si>
    <t>- คำชี้แจงการจัดทำเอกสารประกอบการชี้แจงงบประมาณรายจ่ายประจำปีงบประมาณ พ.ศ. 2562 (เพิ่มเติม) สำหรับกองทุนและเงินทุนหมุนเวียน / รัฐวิสาหกิจ / องค์การมหาชน /</t>
  </si>
  <si>
    <t>หมายเหตุ  * ช่องเสนอปรับลด หมายถึง วงเงินที่หน่วยงานเสนอปรับลดในคณะอนุกรรมาธิการฝึกอบรม สัมมนาฯ ประจำปีงบประมาณ พ.ศ. 2562</t>
  </si>
  <si>
    <t>2. สรุปงบประมาณรายจ่ายประจำปีงบประมาณ พ.ศ. 2560 - 2562 เฉพาะงบดำเนินงาน งบเงินอุดหนุน และงบรายจ่ายอื่น</t>
  </si>
  <si>
    <t>ปีงบประมาณ 2562</t>
  </si>
  <si>
    <t>3. สรุปค่าใช้จ่ายการฝึกอบรมและสัมมนาทั้งในประเทศและต่างประเทศ ประจำปีงบประมาณ พ.ศ. 2562</t>
  </si>
  <si>
    <t>3. สรุปค่าใช้จ่ายการฝึกอบรมและสัมมนาทั้งในประเทศและต่างประเทศ  ประจำปีงบประมาณ พ.ศ. 2562</t>
  </si>
  <si>
    <t>3. ค่าใช้จ่ายการฝึกอบรมและสัมมนาทั้งในประเทศและต่างประเทศ  ประจำปีงบประมาณ พ.ศ. 2562</t>
  </si>
  <si>
    <t>รายละเอียดงบประมาณปี 2562</t>
  </si>
  <si>
    <t>4. สรุปค่าใช้จ่ายการโฆษณาและประชาสัมพันธ์ ประจำปีงบประมาณ พ.ศ. 2562</t>
  </si>
  <si>
    <t>4. สรุปค่าใช้จ่ายการโฆษณาและประชาสัมพันธ์  ประจำปีงบประมาณ พ.ศ. 2562</t>
  </si>
  <si>
    <t>4. ค่าใช้จ่ายการโฆษณาและประชาสัมพันธ์  ประจำปีงบประมาณ พ.ศ. 2562</t>
  </si>
  <si>
    <t>5. สรุปค่าใช้จ่ายในการจ้างที่ปรึกษาชาวไทยและชาวต่างประเทศ ประจำปีงบประมาณ พ.ศ. 2562</t>
  </si>
  <si>
    <t>5. ค่าใช้จ่ายในการจ้างที่ปรึกษาชาวไทยและชาวต่างประเทศ  ประจำปีงบประมาณ พ.ศ. 2562</t>
  </si>
  <si>
    <t>1. รายการค่าจ้างที่ปรึกษา ให้แสดงรายชื่อโครงการและรายชื่อที่ปรึกษาที่ได้ดำเนินการในปีงบประมาณ พ.ศ. 2561 และที่จะดำเนินการในปีงบประมาณ พ.ศ. 2562 (ถ้ามี)</t>
  </si>
  <si>
    <t>ประจำปีงบประมาณ พ.ศ. 2562</t>
  </si>
  <si>
    <t>6. สรุปค่าใช้จ่ายในการเดินทางไปราชการต่างประเทศชั่วคราวและค่าใช้จ่ายในการเจรจาและประชุมนานาชาติ ประจำปีงบประมาณ พ.ศ. 2562</t>
  </si>
  <si>
    <t>6. ค่าใช้จ่ายในการเดินทางไปราชการต่างประเทศชั่วคราวและค่าใช้จ่ายในการเจรจาและประชุมนานาชาติ  ประจำปีงบประมาณ พ.ศ. 2562</t>
  </si>
  <si>
    <t>7. สรุปค่าใช้จ่ายโครงการวิจัยและนวัตกรรม  ประจำปีงบประมาณ พ.ศ. 2562</t>
  </si>
  <si>
    <t>7. สรุปค่าใช้จ่ายโครงการวิจัยและนวัตกรรม ประจำปีงบประมาณ พ.ศ. 2562</t>
  </si>
  <si>
    <t>7. ค่าใช้จ่ายโครงการวิจัยและนวัตกรรม  ประจำปีงบประมาณ พ.ศ. 2562</t>
  </si>
  <si>
    <t>8. สรุปค่าใช้จ่ายค่าจ้างเหมาบริการ ประจำปีงบประมาณ พ.ศ. 2562</t>
  </si>
  <si>
    <t>8. สรุปค่าจ้างเหมาบริการ ประจำปีงบประมาณ พ.ศ. 2562</t>
  </si>
  <si>
    <t>งบประมาณปี 2562</t>
  </si>
  <si>
    <t>9. สรุปค่าเช่า ประจำปีงบประมาณ พ.ศ. 2562</t>
  </si>
  <si>
    <t>10. สรุปข้อมูลการจัดหารถยนต์ของส่วนราชการ ประจำปีงบประมาณ พ.ศ. 2562</t>
  </si>
  <si>
    <t>หมายเหตุ :  * ตัวอย่างการกรอกข้อมูล เช่น ระยะเวลาเช่า ปีงบประมาณ พ.ศ. 2558 - 2562 (60 เดือน)</t>
  </si>
  <si>
    <t>งบประมาณปี 2562 (บาท)</t>
  </si>
  <si>
    <t>11. สรุปค่าสาธารณูปโภค ประจำปีงบประมาณ พ.ศ. 2562</t>
  </si>
  <si>
    <t>11. ค่าสาธารณูปโภค ประจำปีงบประมาณ พ.ศ. 2562</t>
  </si>
  <si>
    <t>12. สรุปรายละเอียดงบประมาณรายการงบดำเนินงาน ( ที่เหลือจากรายการ 1-7 )* ประจำปีงบประมาณ พ.ศ. 2562</t>
  </si>
  <si>
    <t>12. รายละเอียดงบประมาณรายการงบดำเนินงาน ( ที่เหลือจากรายการ 1-7 )*  ประจำปีงบประมาณ พ.ศ. 2562</t>
  </si>
  <si>
    <t>13. สรุปรายละเอียดงบประมาณรายการงบเงินอุดหนุน ( ที่เหลือจากรายการ 1-7 )* ประจำปีงบประมาณ พ.ศ. 2562</t>
  </si>
  <si>
    <t>13. รายละเอียดงบประมาณรายการงบเงินอุดหนุน ( ที่เหลือจากรายการ 1-7 )*  ประจำปีงบประมาณ พ.ศ. 2562</t>
  </si>
  <si>
    <t>14. สรุปรายละเอียดงบประมาณรายการงบรายจ่ายอื่น ( ที่เหลือจากรายการ 1-7 )* ประจำปีงบประมาณ พ.ศ. 2562</t>
  </si>
  <si>
    <t>14. รายละเอียดงบประมาณรายการงบรายจ่ายอื่น ( ที่เหลือจากรายการ 1-7 )*  ประจำปีงบประมาณ พ.ศ. 2562</t>
  </si>
  <si>
    <t>คำชี้แจงการจัดทำเอกสารประกอบการชี้แจงงบประมาณรายจ่ายประจำปีงบประมาณ พ.ศ. 2562 (เพิ่มเติม)</t>
  </si>
  <si>
    <t xml:space="preserve">    ประจำปีงบประมาณพ.ศ. 2562 ตามแบบฟอร์มของส่วนราชการ (แบบฟอร์มที่ 1 - 14)</t>
  </si>
  <si>
    <t>2) ให้จัดทำข้อมูลเพิ่มเติมจากข้อ 1) เพื่อประกอบการพิจารณาของคณะอนุกรรมาธิการฝึกอบรม สัมมนาฯ ประจำปีงบประมาณ พ.ศ. 2562 ดังนี้</t>
  </si>
  <si>
    <t xml:space="preserve">                        6) เปรียบเทียบงบประมาณรายจ่ายประจำปีงบประมาณ พ.ศ. 2561 - 2562  และเงินนอกงบประมาณ</t>
  </si>
  <si>
    <t xml:space="preserve">                        7) แผน/ผลการดำเนินงาน ปีงบประมาณ พ.ศ. 2560 - 2562</t>
  </si>
  <si>
    <t xml:space="preserve">                        8) แผนการดำเนินงานในปีงบประมาณ พ.ศ. 2562</t>
  </si>
  <si>
    <t xml:space="preserve">                        9) งบการเงินสำหรับปีสิ้นสุด วันที่ 30 กันยายน 2558 - 2560 ที่ผ่านการรับรองจากสำนักงานการตรวจเงินแผ่นดินแล้ว และปี 2561 ครึ่งปี (ถ้ามี)</t>
  </si>
  <si>
    <t xml:space="preserve">                        11) ผลการประเมินการดำเนินงานของกระทรวงการคลัง ประจำปีบัญชี 2560</t>
  </si>
  <si>
    <t xml:space="preserve">                        3) เปรียบเทียบงบประมาณรายจ่ายประจำปีงบประมาณ พ.ศ. 2561 - 2562  และเงินนอกงบประมาณ</t>
  </si>
  <si>
    <t xml:space="preserve">                        4) แผน/ผลการดำเนินงาน ปีงบประมาณ พ.ศ. 2560 - 2562</t>
  </si>
  <si>
    <t xml:space="preserve">                        5) แผนการดำเนินงานในปีงบประมาณ พ.ศ. 2562</t>
  </si>
  <si>
    <t xml:space="preserve">                        6) งบการเงินสำหรับปีสิ้นสุด วันที่ 30 กันยายน 2558 - 2560 ที่ผ่านการรับรองจากสำนักงานการตรวจเงินแผ่นดินแล้ว และปี 2561 ครึ่งปี (ถ้ามี)</t>
  </si>
  <si>
    <t>เอกสารประกอบการชี้แจงงบประมาณรายจ่ายประจำปีงบประมาณ พ.ศ. 2562 (เพิ่มเติม)</t>
  </si>
  <si>
    <t>ปี 2562</t>
  </si>
  <si>
    <t xml:space="preserve">      (สรุปผลการประเมินการดำเนินงานของกองทุนและเงินทุนหมุนเวียน ที่กระทรวงการคลังเป็นผู้ประเมิน ประจำปีบัญชี 2560</t>
  </si>
  <si>
    <t>11. ผลการประเมินการดำเนินงานของกระทรวงการคลัง ประจำปีบัญชี 2560</t>
  </si>
  <si>
    <t xml:space="preserve">     (ให้แนบงบการเงินสำหรับปีสิ้นสุด วันที่ 30 กันยายน 2558 - 2560 ที่ผ่านการรับรองจากสำนักงานการตรวจเงินแผ่นดินแล้ว</t>
  </si>
  <si>
    <t xml:space="preserve">      และปี 2561 ครึ่งปี (ถ้ามี) เพื่อประกอบการพิจารณา)</t>
  </si>
  <si>
    <t>8. แผนการดำเนินงานในปีงบประมาณ พ.ศ. 2562</t>
  </si>
  <si>
    <r>
      <t xml:space="preserve">ปีงบประมาณ 2562
</t>
    </r>
    <r>
      <rPr>
        <b/>
        <sz val="14"/>
        <rFont val="TH SarabunPSK"/>
        <family val="2"/>
      </rPr>
      <t>( เฉพาะแผนการดำเนินงาน )</t>
    </r>
  </si>
  <si>
    <t>7. แผน/ผลการดำเนินงาน ปีงบประมาณ 2560 - 2562</t>
  </si>
  <si>
    <t>ปีงบประมาณ 2562
( เฉพาะแผนการดำเนินงาน )</t>
  </si>
  <si>
    <t>5. แผนการดำเนินงานในปีงบประมาณ พ.ศ. 2562</t>
  </si>
  <si>
    <t>กระทรวง…</t>
  </si>
  <si>
    <t>กรม…</t>
  </si>
  <si>
    <t xml:space="preserve">งบลงทุน </t>
  </si>
  <si>
    <t>(4)</t>
  </si>
  <si>
    <t xml:space="preserve">งบเงินอุดหนุน </t>
  </si>
  <si>
    <t xml:space="preserve">รวม 4 งบรายจ่าย </t>
  </si>
  <si>
    <t>งปม. ปี 2562 วงเงินที่คณะอนุกรรมาธิการฯ พิจารณา</t>
  </si>
  <si>
    <t>เพิ่ม/(ลด) จาก ปี 2561</t>
  </si>
  <si>
    <t>ภาพรวมการเบิกจ่าย งปม. ปี 2561</t>
  </si>
  <si>
    <t>พรบ. ปี 2561</t>
  </si>
  <si>
    <t>พรบ.โอน ปี 2561</t>
  </si>
  <si>
    <t>เงินกันเหลื่อมปี (30 ก.ย.60)</t>
  </si>
  <si>
    <t>งปม. ปี 2562</t>
  </si>
  <si>
    <t>งปม. ปี 2561
( ขั้น พรบ.)</t>
  </si>
  <si>
    <t xml:space="preserve">  หน่วยงานขององค์กรอิสระและองค์กรอัยการ และรายละเอียดแบบฟอร์ม</t>
  </si>
  <si>
    <t xml:space="preserve">1) ให้กองทุนและเงินทุนหมุนเวียน รัฐวิสาหกิจ องค์การมหาชน และหน่วยงานขององค์กรอิสระ และองค์กรอัยการ ทุกหน่วยงาน จัดทำรายละเอียดคำชี้แจงงบประมาณรายการฝึกอบรม สัมมนาฯ </t>
  </si>
  <si>
    <t>เฉพาะส่วนที่คณะอนุกรรมาธิการฯพิจารณา</t>
  </si>
  <si>
    <t xml:space="preserve">อนุฯ ปรับลด ปี 61 จำนวน…….. ล้านบาท </t>
  </si>
  <si>
    <t>แผนงานบูรณาการ......</t>
  </si>
  <si>
    <t xml:space="preserve">*(9) เฉพาะงบเงินอุดหนุนและงบรายจ่ายอื่นที่เบิกจ่ายลักษณะลงทุน </t>
  </si>
  <si>
    <t>(8)</t>
  </si>
  <si>
    <t>บาท  (10) = (8) - (9)</t>
  </si>
  <si>
    <t>แผนงานบูรณาการ.....แผน</t>
  </si>
  <si>
    <t>1. งบดำเนินงาน (2) งบลงทุน (3) งบเงินอุดหนุน (4) และงบรายจ่ายอื่น (5) ในแผนงานพื้นฐาน,แผนงานยุทธศาสตร์และแผนงานบริหารจัดการหนี้ภาครัฐ</t>
  </si>
  <si>
    <t>2. พิจารณาในอนุฯ กมธ. อื่น (9)  เฉพาะส่วนราชการ ใส่ยอดงบเงินอุดหนุนเบิกจ่ายลักษณะลงทุน และงบรายจ่ายอื่นเบิกจ่ายลักษณะลงทุน ในแผนงานพื้นฐานและแผนงานยุทธศาสตร์เท่านั้น (สำหรับรัฐวิสาหกิจ,องค์การมหาชน,หน่วยงานในกำกับและกองทุน ไม่ต้องระบุ)</t>
  </si>
  <si>
    <t>กรม...</t>
  </si>
  <si>
    <t>รวมเป็นเงิน</t>
  </si>
  <si>
    <t>บาท  ประกอบด้วย</t>
  </si>
  <si>
    <t>แผนงาน/โครงการ</t>
  </si>
  <si>
    <t>งปม. ปี 2562 (อนุฯ กรรมาธิการ)</t>
  </si>
  <si>
    <t>1.2 โครงการ..............................................................</t>
  </si>
  <si>
    <t>1.3 โครงการ..............................................................</t>
  </si>
  <si>
    <t>2.1 โครงการ..............................................................</t>
  </si>
  <si>
    <t>2.2 โครงการ..............................................................</t>
  </si>
  <si>
    <t>2.3 โครงการ..............................................................</t>
  </si>
  <si>
    <t>3.แผนงาน..........................................................</t>
  </si>
  <si>
    <t>3.1 โครงการ..............................................................</t>
  </si>
  <si>
    <t>3.2 โครงการ..............................................................</t>
  </si>
  <si>
    <t>3.3 โครงการ..............................................................</t>
  </si>
  <si>
    <t xml:space="preserve">       แผนงานบูรณาการ</t>
  </si>
  <si>
    <t>รวมทั้งสิ้น (6) + (7)</t>
  </si>
  <si>
    <t xml:space="preserve">       แผนงานพื้นฐาน - แผนงานยุทธศาสตร์ - แผนงานบริหารจัดการหนี้ภาครัฐ</t>
  </si>
  <si>
    <t xml:space="preserve">5) เพื่อความสะดวกต่อการพิจารณาและการอ้างอิงขอให้ใส่เลขหน้ากำกับเอกสารประกอบการชี้แจง พร้อมติด Index </t>
  </si>
  <si>
    <r>
      <t xml:space="preserve">  </t>
    </r>
    <r>
      <rPr>
        <b/>
        <sz val="16"/>
        <color indexed="10"/>
        <rFont val="TH SarabunIT๙"/>
        <family val="2"/>
      </rPr>
      <t xml:space="preserve"> </t>
    </r>
    <r>
      <rPr>
        <b/>
        <u val="single"/>
        <sz val="16"/>
        <color indexed="10"/>
        <rFont val="TH SarabunIT๙"/>
        <family val="2"/>
      </rPr>
      <t>ส่งเอกสาร ณ ห้องหมายเลข 3502 ชั้น 5 อาคารรัฐสภา 3</t>
    </r>
  </si>
  <si>
    <t>เบิกจ่าย
(ณ 31 พ.ค. 61)</t>
  </si>
  <si>
    <t xml:space="preserve"> เบิกจ่าย 
(ณ 31 พ.ค. 61)</t>
  </si>
  <si>
    <t xml:space="preserve">เบิกจ่าย
(ณ 31 พ.ค. 61) </t>
  </si>
  <si>
    <t>แผนงานบูรณาการ (ร่าง) ปีงบประมาณ 2562</t>
  </si>
  <si>
    <t>(ที่ปรับฐานแล้ว)</t>
  </si>
  <si>
    <t>แผนงานบูรณาการ(ที่ปรับฐานแล้ว) ปีงบประมาณ 2561 (เฉพาะ 12 แผนงานบูรณาการที่คณะอนุกรรมาธิการฝึกอบรม สัมมนาฯ พิจารณา)</t>
  </si>
  <si>
    <r>
      <t xml:space="preserve">งปม. ปี 2562 (ภาพรวมหน่วยงานตามร่าง พรบ.)  </t>
    </r>
    <r>
      <rPr>
        <sz val="16"/>
        <color indexed="8"/>
        <rFont val="TH SarabunPSK"/>
        <family val="2"/>
      </rPr>
      <t>(1)</t>
    </r>
  </si>
  <si>
    <r>
      <t xml:space="preserve">บาท </t>
    </r>
    <r>
      <rPr>
        <sz val="16"/>
        <color indexed="8"/>
        <rFont val="TH SarabunPSK"/>
        <family val="2"/>
      </rPr>
      <t>(9)</t>
    </r>
  </si>
  <si>
    <r>
      <t>เบิกจ่ายจริง (</t>
    </r>
    <r>
      <rPr>
        <sz val="16"/>
        <color indexed="8"/>
        <rFont val="TH SarabunPSK"/>
        <family val="2"/>
      </rPr>
      <t>พรบ. ปี 2561).......%</t>
    </r>
  </si>
  <si>
    <r>
      <t xml:space="preserve">บาท </t>
    </r>
    <r>
      <rPr>
        <sz val="16"/>
        <color indexed="10"/>
        <rFont val="TH SarabunPSK"/>
        <family val="2"/>
      </rPr>
      <t>( ณ 31 พ..ค.61 )</t>
    </r>
  </si>
  <si>
    <r>
      <t xml:space="preserve">บาท </t>
    </r>
    <r>
      <rPr>
        <sz val="16"/>
        <color indexed="10"/>
        <rFont val="TH SarabunPSK"/>
        <family val="2"/>
      </rPr>
      <t>( ณ 31 พ.ค.61 )</t>
    </r>
  </si>
  <si>
    <r>
      <t xml:space="preserve">   โดยจัดส่งเอกสารให้คณะอนุกรรมาธิการฯ </t>
    </r>
    <r>
      <rPr>
        <b/>
        <u val="single"/>
        <sz val="16"/>
        <rFont val="TH SarabunIT๙"/>
        <family val="2"/>
      </rPr>
      <t>ล่วงหน้าอย่างน้อย 3 วันก่อนวันเข้าประชุม จำนวน 20 ชุด</t>
    </r>
  </si>
  <si>
    <t xml:space="preserve">แผนงานพื้นฐาน - แผนงานยุทธศาสตร์ </t>
  </si>
  <si>
    <t>รวมเงินงบประมาณแผนงานพื้นฐาน - แผนงานยุทธศาสตร์</t>
  </si>
  <si>
    <t>รวมเงินงบประมาณพิจารณา</t>
  </si>
  <si>
    <r>
      <t xml:space="preserve">2) </t>
    </r>
    <r>
      <rPr>
        <b/>
        <u val="single"/>
        <sz val="16"/>
        <rFont val="TH SarabunIT๙"/>
        <family val="2"/>
      </rPr>
      <t>กรณีกองทุนและเงินทุนหมุนเวียน รัฐวิสาหกิจ องค์การมหาชน และหน่วยงานอิสระของรัฐ</t>
    </r>
    <r>
      <rPr>
        <sz val="16"/>
        <rFont val="TH SarabunIT๙"/>
        <family val="2"/>
      </rPr>
      <t xml:space="preserve"> ให้จัดทำเอกสารประกอบการชี้แจงฯ</t>
    </r>
  </si>
  <si>
    <r>
      <t xml:space="preserve"> ตามรายละเอียดในข้อ 1)     และจัดทำเอกสารประกอบการชี้แจงฯ </t>
    </r>
    <r>
      <rPr>
        <b/>
        <u val="single"/>
        <sz val="16"/>
        <rFont val="TH SarabunIT๙"/>
        <family val="2"/>
      </rPr>
      <t>เพิ่มเติม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ตามรายละเอียดในคำชี้แจงการจัดทำเอกสารประกอบการชี้แจง</t>
    </r>
  </si>
  <si>
    <t>งบประมาณรายจ่ายประจำปีงบประมาณ     พ.ศ. 2562 (เพิ่มเติม) สำหรับกองทุนและเงินทุนหมุนเวียน / รัฐวิสาหกิจ / องค์การมหาชน /</t>
  </si>
  <si>
    <t xml:space="preserve">   หน่วยงานขององค์กรอิสระและองค์กรอัยการ  ประกอบด้วย 2 แบบฟอร์ม ได้แก่   </t>
  </si>
  <si>
    <r>
      <t xml:space="preserve">   </t>
    </r>
    <r>
      <rPr>
        <b/>
        <u val="single"/>
        <sz val="16"/>
        <rFont val="TH SarabunIT๙"/>
        <family val="2"/>
      </rPr>
      <t>หน่วยงานในกำกับ รัฐวิสาหกิจ และกองทุนและเงินทุนหมุนเวียน</t>
    </r>
    <r>
      <rPr>
        <sz val="16"/>
        <rFont val="TH SarabunIT๙"/>
        <family val="2"/>
      </rPr>
      <t xml:space="preserve"> ให้จัดทำเอกสารตามรูปแบบของคณะอนุกรรมาธิการครุภัณฑ์ ที่ดิน </t>
    </r>
  </si>
  <si>
    <t xml:space="preserve"> สิ่งก่อสร้างฯ  ประกอบการพิจารณาเพิ่มเติมด้วย</t>
  </si>
  <si>
    <t>4) กรณีแผนงานบูรณาการให้จัดทำรูปแบบเอกสารตามที่เสนอต่อคณะกรรมาธิการวิสามัญพิจารณาร่างพระราชบัญญัติงบประมาณ</t>
  </si>
  <si>
    <t xml:space="preserve"> รายจ่ายประจำปี   งบประมาณ พ.ศ. 2562 โดยจะต้องแสดงรายละเอียดและอัตราค่าใช้จ่ายของแต่ละโครงการ/กิจกรรมให้ชัดเจน</t>
  </si>
  <si>
    <r>
      <t xml:space="preserve">1) </t>
    </r>
    <r>
      <rPr>
        <b/>
        <u val="single"/>
        <sz val="16"/>
        <rFont val="TH SarabunIT๙"/>
        <family val="2"/>
      </rPr>
      <t>ให้ทุกหน่วยงาน</t>
    </r>
    <r>
      <rPr>
        <sz val="16"/>
        <rFont val="TH SarabunIT๙"/>
        <family val="2"/>
      </rPr>
      <t>จัดทำเอกสารประกอบการชี้แจงงบประมาณรายจ่ายประจำปีงบประมาณ พ.ศ. 2562 เสนอต่อคณะอนุกรรมาธิการฝึกอบรม</t>
    </r>
  </si>
  <si>
    <t xml:space="preserve">  สัมมนาฯ   ตามรายละเอียดแบบฟอร์มที่แนบ (แบบฟอร์มสรุปวงเงินงบประมาณฯ ถึง แบบฟอร์มที่ 14.2 รายละเอียดงบประมาณรายการ</t>
  </si>
  <si>
    <t xml:space="preserve"> งบรายจ่ายอื่น   (ที่เหลือจากรายการ 1-7) ประจำปีงบประมาณ พ.ศ. 2562 แผนงานยุทธศาสตร์)  </t>
  </si>
  <si>
    <t>มหาวิทยาลัยราชภัฏลำปาง</t>
  </si>
  <si>
    <t>กระทรวงศึกษาธิการ</t>
  </si>
  <si>
    <t>1.การใช้ประโยชน์จากเถ้าลอยและกากแคลเซียม</t>
  </si>
  <si>
    <t>คาร์ไบด์สำหรับงานวัสดุก่อสร้าง</t>
  </si>
  <si>
    <t>2.การศึกษาความเป็นไปได้ของการผลิตถ่านชีวภาพ</t>
  </si>
  <si>
    <t>จากเศษเหลือทิ้งข้าวโพดด้วยกระบวนไพโรไลซิสแบบช้า</t>
  </si>
  <si>
    <t>สำหรับกักเก็บคาร์บอนและปรับปรุงดิน</t>
  </si>
  <si>
    <t>3.การสร้างมูลค่าเพิ่มสินค้าเซรามิก ด้วยวิธีการพัฒนา</t>
  </si>
  <si>
    <t>รูปแบบบรรจุภัณฑ์เพื่อ โอกาสทางการแข่งขันของ</t>
  </si>
  <si>
    <t>ผู้ประกอบธุรกิจการขนาดย่อม ประเภทของใช้ของ</t>
  </si>
  <si>
    <t>ตกแต่ง ของที่ระลึกในจังหวัดลำปาง</t>
  </si>
  <si>
    <t xml:space="preserve">4.การออกแบบและสร้างสรรค์ผลงานเครื่องปั้นดินเผา
</t>
  </si>
  <si>
    <t>ในรูปแบบเครื่องประดับผ่านแนวความคิด ลวดลาย</t>
  </si>
  <si>
    <t>ลูกไม้ ตำบลชมพู อำเภอเมือง จังหวัดลำปาง</t>
  </si>
  <si>
    <t xml:space="preserve">5.การเพิ่มปริมาณก๊าซชีวภาพจากมูลวัวด้วยระบบหมัก
</t>
  </si>
  <si>
    <t xml:space="preserve">ไร้อากาศ 2 ขั้นตอน กรณีศึกษา เทศบาลตำบลวอแก้ว 
</t>
  </si>
  <si>
    <t>อ.ห้างฉัตร จ.ลำปาง</t>
  </si>
  <si>
    <t>6.การควบคุมการสูญเสียวัสดุก่อสร้างในการผลิต</t>
  </si>
  <si>
    <t>คานสะพานคอนกรีตอัดแรงรูปกล่องแบบชิ้นส่วนสำเร็จ</t>
  </si>
  <si>
    <t xml:space="preserve">7.การออกแบบ และพัฒนาประสิทธิภาพกังหันน้ำแรง
</t>
  </si>
  <si>
    <t>เสียดทานต่ำรูปแบบผสม สำหรับระบบผลิตไฟฟ้า</t>
  </si>
  <si>
    <t>พลังงานน้ำร่วมกับพลังงานแสงอาทิตย์</t>
  </si>
  <si>
    <t xml:space="preserve"> กรณีศึกษา: บ้านห้วยมง อำเภอเมืองปาน จังหวัดลำปาง</t>
  </si>
  <si>
    <t>8.แผนงานวิจัย: การส่งเสริมพลังสุขภาพจิตสำหรับ</t>
  </si>
  <si>
    <t>ผู้สูงอายุในเทศบาลตำบลนาแก้ว อำเภอเกาะคา</t>
  </si>
  <si>
    <t>จังหวัดลำปาง</t>
  </si>
  <si>
    <t>9.โครงการย่อยที่  1 : การพัฒนาชุดกิจกรรมส่งเสริม</t>
  </si>
  <si>
    <t>พลังสุขภาพจิต สำหรับผู้สูงอายุ โดยใช้ครอบครัว</t>
  </si>
  <si>
    <t>และชุมชนเป็นฐาน</t>
  </si>
  <si>
    <t>10.โครงการย่อยที่  2 : การพัฒนาสื่อดิจิทัลถ่ายทอด</t>
  </si>
  <si>
    <t>ภูมิปัญญาชาวบ้านในการส่งเสริมพลังสุขภาพจิตผู้สูงอายุ</t>
  </si>
  <si>
    <t xml:space="preserve"> โดยกระบวนการมีส่วนร่วมของชุมชน</t>
  </si>
  <si>
    <t>11.โครงการย่อยที่  3 : การพัฒนาโปรแกรมการให้</t>
  </si>
  <si>
    <t>คำปรึกษาแบบกลุ่มตามทฤษฎียึดบุคคลเป็นศูนย์กลาง</t>
  </si>
  <si>
    <t>สำหรับผู้ดูแลผู้สูงอายุในการส่งเสริมพลังสุขภาพจิต</t>
  </si>
  <si>
    <t>ผู้สูงอายุ</t>
  </si>
  <si>
    <t xml:space="preserve">12.การออกแบบและปรับปรุงความต้องการพลังไฟฟ้า
</t>
  </si>
  <si>
    <t>แอกทีฟสูงสุดที่มีผลต่อการประหยัดพลังงานไฟฟ้า</t>
  </si>
  <si>
    <t>ในมหาวิทยาลัยราชภัฏลำปางจังหวัดลำปาง</t>
  </si>
  <si>
    <t>13.การศึกษาพื้นที่เหมาะสมสำหรับสร้างโรงไฟฟ้า</t>
  </si>
  <si>
    <t>ชีวมวลในจังหวัดลำปาง</t>
  </si>
  <si>
    <t>14.การสร้างสื่อแอนิเมชั่น   “ลำปางเมืองต้อง</t>
  </si>
  <si>
    <t>ห้ามพลาด เมืองที่ไม่หมุนตามกาลเวลา” ฉบับภาษาจีน</t>
  </si>
  <si>
    <t>15.การพัฒนารูปแบบผลิตภัณฑ์เซรามิก กรณีศึกษา</t>
  </si>
  <si>
    <t>ผู้ประกอบการเซรามิกขนาดย่อม จังหวัดลำปาง</t>
  </si>
  <si>
    <t>16.การศึกษาผลเปรียบเทียบการลดขนาดอนุภาค</t>
  </si>
  <si>
    <t xml:space="preserve">ของวัตถุดิบกลุ่มด่าง ต่อสมบัติเนื้อดินที่อุณหภูมิ 1100 </t>
  </si>
  <si>
    <t>1150 และ 1200 องศาเซลเซียสเพื่อนำไปใช้</t>
  </si>
  <si>
    <t>ในอุตสาหกรรมเซรามิกขนาดเล็ก</t>
  </si>
  <si>
    <t>17.การเปรียบเทียบผลของการชุบแข็งต่อโครงสร้าง</t>
  </si>
  <si>
    <t>จุลภาคและสมบัติเชิงกลของมีดที่หมู่บ้านขามแดง</t>
  </si>
  <si>
    <t xml:space="preserve"> ตำบลห้างฉัตร อำเภอห้างฉัตร จังหวัดลำปาง</t>
  </si>
  <si>
    <t>18.การพัฒนาแผนที่อัจฉริยะและแอพพลิเคชั่น</t>
  </si>
  <si>
    <t xml:space="preserve"> โดยใช้ เทคโนโลยีเออาร์โค๊ด เพื่อส่งเสริมการท่องเที่ยว </t>
  </si>
  <si>
    <t>กรณีศึกษา อำเภอเมือง จังหวัดลำปาง</t>
  </si>
  <si>
    <t>19.การออกแบบห้องอบแห้งสำหรับอิฐมอญโดย</t>
  </si>
  <si>
    <t>ใช้ความร้อนทิ้งจากกระบวนการเผาอิฐ</t>
  </si>
  <si>
    <t>20.ประสิทธิภาพผนังดูดซับเสียงและกลิ่นจากเปลือก</t>
  </si>
  <si>
    <t>ข้าวโพดผสมถ่านกัมมันต์ของซังข้าวโพด โดยใช้กาว</t>
  </si>
  <si>
    <t>น้ำยางพาราเป็นตัวประสาน</t>
  </si>
  <si>
    <t>1.คาร์บอนฟุตพริ้นของผลิตภัณฑ์เซรามิกจังหวัดลำปางเพื่อ</t>
  </si>
  <si>
    <t>ลดการปล่อยก๊าชเรือนกระจกโดยใช้เทคนิคการประเมิน</t>
  </si>
  <si>
    <t>ตลอดวัฎจักรชีวิต</t>
  </si>
  <si>
    <t>2.เครื่องวัดระดับและน้ำหนักในไซโลด้วยเซอร์โวมอเตอร์</t>
  </si>
  <si>
    <t>3.การเพิ่มประสิทธิภาพระบบผสมผสานการผลิตไฟฟ้า</t>
  </si>
  <si>
    <t>และน้ำร้อนด้วยเซลล์แสงอาทิตย์โดยใช้สารทำความเย็น</t>
  </si>
  <si>
    <t>เอทิลีนไกลคอล</t>
  </si>
  <si>
    <t>4.แผนงาน  : การเพิ่มสมรรถนะการจัดการการท่องเที่ยว</t>
  </si>
  <si>
    <t xml:space="preserve">ฐานธรรมหมู่บ้านปงถ้ำ  ตำบลวังทอง  อำเภอวังเหนือ  </t>
  </si>
  <si>
    <t>4.1 โครงการย่อยที่ 1 :  การส่งเสริมการตลาดเพื่อการ</t>
  </si>
  <si>
    <t xml:space="preserve">ท่องเที่ยวฐานธรรมหมู่บ้านปงถ้ำ ตำบลวังทอง </t>
  </si>
  <si>
    <t>อำเภอวังเหนือ จังหวัดลำปาง</t>
  </si>
  <si>
    <t>4.2 โครงการย่อยที่ 2 :  การจัดการภูมิทัศน์วัฒนธรรม</t>
  </si>
  <si>
    <t xml:space="preserve">แบบมีส่วนร่วมเพื่อรองรับการท่องเที่ยวฐานธรรม </t>
  </si>
  <si>
    <t>หมู่บ้านปงถ้ำ ตำบลวังทอง อำเภอวังเหนือ จังหวัดลำปาง</t>
  </si>
  <si>
    <t>4.3 โครงการย่อยที่ 3 :  ภูมิปัญญาจากน้ำผึ้งโพรงดินสู่การ</t>
  </si>
  <si>
    <t xml:space="preserve">จัดกิจกรรมการท่องเที่ยวเพื่อการเรียนรู้ ด้านอาหาร </t>
  </si>
  <si>
    <t xml:space="preserve">เพื่อรองรับการท่องเที่ยวฐานธรรมของบ้านปงถ้ำ  </t>
  </si>
  <si>
    <t>5.การพัฒนานวัตกรรมการสอนทักษะการสื่อสารภาษาจีน</t>
  </si>
  <si>
    <t>เบื้องต้น สำหรับนักเรียนผู้พิการทางสายตาในศูนย์พัฒนา</t>
  </si>
  <si>
    <t>สมรรถภาพและโรงเรียนการศึกษาคนตาบอดจังหวัดลำปาง</t>
  </si>
  <si>
    <t>6.สื่อแอนิเมชั่นสร้างความเข้าใจวัฒนธรรมไทยแก่</t>
  </si>
  <si>
    <t>นักท่องเที่ยวชาวจีน ฉบับภาษาจีน</t>
  </si>
  <si>
    <t xml:space="preserve">7.ชุมชนกับการเตรียมพร้อมรับภัยพิบัติแผ่นดินไหว </t>
  </si>
  <si>
    <t xml:space="preserve">กรณีศึกษา บ้านมาย ตำบลวังเงิน อำเภอแม่ทะ  </t>
  </si>
  <si>
    <t>8.การบริหารจัดการหนี้สินชุมชนเชิงบูรณาการแบบ</t>
  </si>
  <si>
    <t>มีส่วนร่วมจังหวัดลำปาง</t>
  </si>
  <si>
    <t>9.การพัฒนาศักยภาพในการสื่อสารของกลุ่มเยาวชนเพื่อ</t>
  </si>
  <si>
    <t xml:space="preserve">รองรับการท่องเที่ยวของบ้านศาลาบัวบก ตำบลท่าผา </t>
  </si>
  <si>
    <t>อำเภอเกาะคา จังหวัดลำปาง</t>
  </si>
  <si>
    <t xml:space="preserve">10.แผนงาน : การขับเคลื่อนศิลปะและวัฒนธรรมเชิงพื้นที่ </t>
  </si>
  <si>
    <t>วัดพระธาตุลำปางหลวง  จังหวัดลำปาง</t>
  </si>
  <si>
    <t>10.1 โครงการย่อยที่ 1 :  การออกแบบแผนที่ทาง</t>
  </si>
  <si>
    <t xml:space="preserve"> วัฒนธรรม : วัดพระธาตุลำปางหลวง  จังหวัดลำปาง</t>
  </si>
  <si>
    <t>10.2 โครงการย่อยที่ 2 :  การออกแบบหนังสือส่งเสริม</t>
  </si>
  <si>
    <t>การท่องเที่ยว "วัดพระธาตุลำปางหลวง"</t>
  </si>
  <si>
    <t xml:space="preserve">10.3 โครงการย่อยที่ 3 :  การพัฒนาผลิตภัณฑ์เซรามิก
</t>
  </si>
  <si>
    <t xml:space="preserve">โดยให้กับหมู่บ้านศาลาบัวบก ต.ท่าผา  อ.เกาะคา  </t>
  </si>
  <si>
    <t>จ.ลำปาง  โดยได้รับอิทธิพลจากต้นทุนทางวัฒนธรรม</t>
  </si>
  <si>
    <t>11. แผนงาน : กลยุทธ์ทางการตลาดเพื่อสร้างโอกาส</t>
  </si>
  <si>
    <t>ทางการแข่งขันของผู้ประกอบการผลิตภัณฑ์ข้าวแต๋น</t>
  </si>
  <si>
    <t>11.1 โครงการย่อยที่ 1 :  การพัฒนารูปแบบบรรจุภัณฑ์</t>
  </si>
  <si>
    <t>เพื่อเพิ่มโอกาสทางการแข่งขันของผู้ประกอบการผลิตภัณฑ์</t>
  </si>
  <si>
    <t>ข้าวแต๋น</t>
  </si>
  <si>
    <t xml:space="preserve">11.2 โครงการย่อยที่ 2 : รูปแบบช่องทางการจัดจำหน่าย   </t>
  </si>
  <si>
    <t>12.แผนงาน : การพัฒนาการดำเนินงานวิสาหกิจชุมชน</t>
  </si>
  <si>
    <t xml:space="preserve">กลุ่มตัดเย็บสู่ความเข้มแข็งอย่างเป็นระบบ อำเภอแม่เมาะ </t>
  </si>
  <si>
    <t xml:space="preserve">จังหวัดลำปาง  </t>
  </si>
  <si>
    <t>12.1 โครงการย่อยที่ 1 :  การพัฒนาผลิตภัณฑ์และการ</t>
  </si>
  <si>
    <t>สร้างแบรนด์ของกลุ่มตัดเย็บเสื้อผ้าบ้านเวียงสวรรค์ตาม</t>
  </si>
  <si>
    <t>อัตลักษณ์ของอำเภอแม่เมาะ จังหวัดลำปาง</t>
  </si>
  <si>
    <t>12.2 โครงการย่อยที่ 2 :  การพัฒนากลยุทธ์ทางการเงิน</t>
  </si>
  <si>
    <t xml:space="preserve">และการบัญชีของกลุ่มวิสาหกิจชุมชนตัดเย็บ อำเภอแม่เมาะ </t>
  </si>
  <si>
    <t xml:space="preserve"> จังหวัดลำปาง</t>
  </si>
  <si>
    <t>12.3 โครงการย่อยที่ 3 :  นวัตกรรมเชิงเทคโนโลยีสำหรับ</t>
  </si>
  <si>
    <t>การผลิตและช่องทางการจัดจำหน่ายผ่านการมีส่วนร่วม</t>
  </si>
  <si>
    <t>ของกลุ่มตัดเย็บ อำเภอแม่เมาะ  จังหวัดลำปาง</t>
  </si>
  <si>
    <t>13.การใช้นวัตกรรมด้านพลังงานในการบริหารจัดการ</t>
  </si>
  <si>
    <t>ชุมชนอย่างยั่งยืน กรณีศึกษา “ปงยางคกโมเดล"</t>
  </si>
  <si>
    <t>14.การสร้างเครื่องตัดผ้าเทปหนามเตย ควบคุมด้วย</t>
  </si>
  <si>
    <t xml:space="preserve">เทคโนโลยี PLC (กรณีศึกษา : บริษัท นอร์ธเทิร์น </t>
  </si>
  <si>
    <t>แอทไทร์ จำกัด)</t>
  </si>
  <si>
    <t>15.แผนงาน : การพัฒนากระบวนการผลิตในอุตสาหกรรม</t>
  </si>
  <si>
    <t>เซรามิกจังหวัดลำปาง เพื่อเข้าสู่กระบวนการผลิตสีเขียว</t>
  </si>
  <si>
    <t>15.1 โครงการย่อยที่ 1 :  การศึกษาคุณภาพสิ่งแวดล้อม</t>
  </si>
  <si>
    <t>และการบำบัดโลหะหนักจากอุตสาหกรรมเซรามิกใน</t>
  </si>
  <si>
    <t xml:space="preserve">จังหวัดลำปาง ที่เป็นมิตรกับสิ่งแวดล้อม </t>
  </si>
  <si>
    <t>15.2 โครงการย่อยที่ 2 :  การตรวจวัดและการประเมิน</t>
  </si>
  <si>
    <t>ประสิทธิภาพเตาเผาเซรามิกในจังหวัดลำปางเพื่อลดต้นทุน</t>
  </si>
  <si>
    <t>การผลิต ที่เป็นมิตรกับสิ่งแวดล้อม</t>
  </si>
  <si>
    <t>15.3 โครงการย่อยที่ 3 : การพัฒนาระบบการจัดการของ</t>
  </si>
  <si>
    <t>เสียอันตรายในกระบวนการผลิตอุตสาหกรรมเซรามิกใน</t>
  </si>
  <si>
    <t>จังหวัดลำปาง ที่เป็นมิตรกับสิ่งแวดล้อม</t>
  </si>
  <si>
    <t>16.ประสิทธิภาพผนังดูดซับเสียงและกลิ่นจากเปลือก</t>
  </si>
  <si>
    <t>ข้าวโพดผสมถ่านกัมมันต์ของซังข้าวโพด  โดยใช้กาวน้ำ</t>
  </si>
  <si>
    <t>ยางพาราเป็นตัวประสาน  (ต่อเนื่องปี 60)</t>
  </si>
  <si>
    <t>17.การจัดการน้ำเสียในกระบวนการผลิตข้าวแต๋น</t>
  </si>
  <si>
    <t>18.ระบบการจัดการเรียนรู้เพื่อพัฒนาและสืบทอด</t>
  </si>
  <si>
    <t>ภูมิปัญญาผ้าทอลำปาง</t>
  </si>
  <si>
    <t>19.แผนงาน : รูปแบบการจัดการศึกษาสำหรับผู้สูงอายุ</t>
  </si>
  <si>
    <t>เทศบาลเมืองเขลางค์นคร  อำเภอเมืองลำปาง</t>
  </si>
  <si>
    <t>19.1 โครงการย่อยที่ 1 :  หลักสูตรโรงเรียนผู้สูงอายุ</t>
  </si>
  <si>
    <t>19.2 โครงการย่อยที่ 2 :  การส่งเสริมการใช้ชีวิตตาม</t>
  </si>
  <si>
    <t>แนวคิดจิตวิทยาเชิงบวกสำหรับผู้สูงอายุโดยใช้ครอบครัว</t>
  </si>
  <si>
    <t xml:space="preserve">และชุมชนเป็นฐานในเขตเทศบาลเมืองเขลางค์นคร </t>
  </si>
  <si>
    <t>อำเภอเมืองลำปาง  จังหวัดลำปาง</t>
  </si>
  <si>
    <t xml:space="preserve">20.แผนงาน : การวิจัยและพัฒนาชุมชนท้องถิ่น  </t>
  </si>
  <si>
    <t>20.1 โครงการย่อยที่ 1 :  นวัตกรรมวิทยาศาสตร์และ</t>
  </si>
  <si>
    <t>การพัฒนาชุมชนในพื้นที่อำเภอแม่ทะ จังหวัดลำปาง</t>
  </si>
  <si>
    <t>20.2 โครงการย่อยที่ 2 :  นวัตกรรมการบริหารจัดการ</t>
  </si>
  <si>
    <t>ขยะโดยกระบวนการมีส่วนร่วมของประชาชนในเขตพื้นที่</t>
  </si>
  <si>
    <t>เทศบาลตำบลป่าตันนาครัว  อำเภอแม่ทะ  จังหวัดลำปาง</t>
  </si>
  <si>
    <t>20.3 โครงการย่อยที่ 3 :  การจัดการห่วงโซ่อุปาทาน</t>
  </si>
  <si>
    <t>วัฒนธรรมอาหารท้องถิ่นปลอดภัยที่ตอบสนองต่อการ</t>
  </si>
  <si>
    <t xml:space="preserve">ท่องเที่ยวเชิงวัฒนธรรมและเกษตรปลอดภัย ตำบลแจ้ห่ม </t>
  </si>
  <si>
    <t>อำเภอแจ้ห่ม   จังหวัดลำปาง</t>
  </si>
  <si>
    <t>20.4 โครงการย่อยที่ 4 :  การพัฒนาผลิตภัณฑ์ไม้แกะสลัก</t>
  </si>
  <si>
    <t>บ้านหลุก อำเภอแม่ทะ จังหวัดลำปาง ด้วยนวัตกรรมและ</t>
  </si>
  <si>
    <t>เทคโนโลยีที่เหมาะสมกับชุมชน</t>
  </si>
  <si>
    <t>20.5 โครงการย่อยที่ 5 :  กระบวนการสร้างและพัฒนา</t>
  </si>
  <si>
    <t>แหล่งเรียนรู้เพื่อการบริหารจัดการการท่องเที่ยวเชิงเกษตร</t>
  </si>
  <si>
    <t>สร้างสรรค์ของอำเภอห้างฉัตร  จังหวัดลำปาง</t>
  </si>
  <si>
    <t>21. ประสิทธิภาพของสารประกอบส่งเสริมการเจริญเติบโต</t>
  </si>
  <si>
    <t>ของพืชจากแบคทีเรียที่พบปนเปื้อนในการเพาะเลี้ยง</t>
  </si>
  <si>
    <t>เนื้อเยื่อพืช</t>
  </si>
  <si>
    <t>22.การศึกษากำลังรับแรงอัดระยะต้นของวัสดุอัลคาไลน์</t>
  </si>
  <si>
    <t>จากเถ้าลอย-ปูนซีเมนต์ปอร์ตแลนด์และพอลิเมอร์โมดิฟายด์</t>
  </si>
  <si>
    <t>เพื่อเป็นวัสดุทางเลือกในงานซ่อมแซมและงานเกราท์</t>
  </si>
  <si>
    <t>23.การออกแบบและสร้างสรรค์รูปลอกสติ๊กเกอร์ใน</t>
  </si>
  <si>
    <t>ผลงานเครื่องปั้นดินเผา เพื่อสร้างมูลค่าเพิ่ม ผ่าน</t>
  </si>
  <si>
    <t>แนวความคิด วัฒนธรรมลำปาง นครแห่งความสุข ชุมชนบ้านเกาะคา จังหวัดลำปาง</t>
  </si>
  <si>
    <t>ยุทธศาสตร์ : การสร้างความสามารถในการแข่งขันของประเทศ</t>
  </si>
  <si>
    <t>แผนงาน : แผนงานบูรณาการส่งเสริมการวิจัยและพัฒนา</t>
  </si>
  <si>
    <t>โครงการ :  โครงการวิจัยเพื่อสร้าง สะสมองค์ความรู้ที่มีศักยภาพ</t>
  </si>
  <si>
    <t>กิจกรรม : การวิจัยเพื่อสร้างองค์ความรู้ด้านการวิจัยพื้นฐาน</t>
  </si>
  <si>
    <t>กิจกรรม : การวิจัยเพื่อสร้างองค์ความรู้ด้านการวิจัยประยุกต์</t>
  </si>
  <si>
    <t>กิจกรรม :  การวิจัยเพื่อถ่ายทอดเทคโนโลยีด้านการวิจัยและพัฒนา</t>
  </si>
  <si>
    <t>แผนงาน : แผนงานบูรณาการวิจัยและนวัตกรรม</t>
  </si>
  <si>
    <t>โครงการ :  โครงการวิจัยและนวัตกรรมในอุตสาหกรรมยุทธศาสตร์</t>
  </si>
  <si>
    <t>และเป้าหมายของประเทศ</t>
  </si>
  <si>
    <t>กิจกรรม : ผลงานวิจัยและนวัตกรรมนำไปสู่การใช้ประโยชน์</t>
  </si>
  <si>
    <t>ในอุตสาหกรรมและคลัสเตอร์เป้าหมาย</t>
  </si>
  <si>
    <t>งบเงินอุดหนุน :</t>
  </si>
  <si>
    <t>โครงการ : โครงการวิจัยและนวัตกรรมเพื่อแก้ปัญหาหรือ</t>
  </si>
  <si>
    <t>สร้างความเข้มแข็งด้านสังคม ชุมชน ความมั่นคง และ</t>
  </si>
  <si>
    <t>คุณภาพชีวิตประชาชนตามยุทธศาสตร์ของประเทศ</t>
  </si>
  <si>
    <t>กิจกรรม : การวิจัยและพัฒนาความมั่นคง สังคม และการพัฒนา</t>
  </si>
  <si>
    <t>ที่ยั่งยืน</t>
  </si>
  <si>
    <t>โครงการ : โครงการวิจัยและพัฒนาเพื่อสร้าง/สะสมองค์ความรู้</t>
  </si>
  <si>
    <t>ที่มีศักยภาพ</t>
  </si>
  <si>
    <t>กิจกรรม : การวิจัยพื้นฐานเพื่อสร้างสะสมองค์ความรู้ทางด้าน</t>
  </si>
  <si>
    <t>วิชาการเชิงลึกที่มีศักยภาพตามสาขาวิจัย</t>
  </si>
  <si>
    <t>ยุทธศาสตร์ : การสร้างความสามารถในการแข่งขัน</t>
  </si>
  <si>
    <t>โครงการ :  โครงการการวิจัยและนวัตกรรมเพื่อสร้างความมั่งคั่ง</t>
  </si>
  <si>
    <t>ทางเศรษฐกิจ</t>
  </si>
  <si>
    <t>กิจกรรม : วิจัยและนวัตกรรมเพื่อสร้างความมั่งคั่งทางเศรษฐกิจ</t>
  </si>
  <si>
    <t>1. แผนงาน : นวัตกรรมผลิตภัณฑ์และการเพิ่ม</t>
  </si>
  <si>
    <t>ประสิทธิภาพการผลิตสับปะรดคุณภาพของจังหวัดลำปาง</t>
  </si>
  <si>
    <t>1.1 การพัฒนานวัตกรรมผลผลิตจากสับปะรด เพื่อพัฒนา</t>
  </si>
  <si>
    <t>ชาสมุนไพรบำรุงปัสสาวะและเวชสำอางบำรุงผิวหนัง</t>
  </si>
  <si>
    <t>1. ค่าตอบแทนนักวิจัย 10%</t>
  </si>
  <si>
    <t>2. ค่าวัสดุอุปกรณ์และสารเคมีในการทำชาจากสับปะรด</t>
  </si>
  <si>
    <t>3. ค่าวัสดุอุปกรณ์และสารเคมีในการทำครีมขัดผิว</t>
  </si>
  <si>
    <t>4.ค่าวัสดุอุปกรณ์และสารเคมีในการทำครีมครีมทาส้นเท้า</t>
  </si>
  <si>
    <t>5. ค่าจ้างเหมาวิเคราะห์ในการตรวจสอบการระคายเคือง</t>
  </si>
  <si>
    <t>ผิวหนัง  และวิเคราะห์ปัสสาวะ</t>
  </si>
  <si>
    <t>6. ค่าจ้างเหมาวิเคราะห์ในการทดสอบผลิตภัณฑ์ตาม</t>
  </si>
  <si>
    <t>มาตรฐาน มอก. มผช.</t>
  </si>
  <si>
    <t>7. ค่าจ้างเหมาในการออกแบบผลิตภัณฑ์และบรรจุภัณฑ์</t>
  </si>
  <si>
    <t>ของผลิตภัณฑ์ตัวอย่าง</t>
  </si>
  <si>
    <t>8. ค่าวัสดุอุปกรณ์และสารเคมีในการถ่ายทอดองค์ความรู้</t>
  </si>
  <si>
    <t>สู่ชุมชน</t>
  </si>
  <si>
    <t>9. ค่าวัสดุเครื่องแก้ว ตลอดจนวัสดุอุปกรณ์สำนักงานและ</t>
  </si>
  <si>
    <t>วัสดุสิ้นเปลืองต่างๆ</t>
  </si>
  <si>
    <t>1.2 ผลของไคตินและกากสับปะรดเหลือทิ้งต่อคุณสมบัติ</t>
  </si>
  <si>
    <t>ทางเคมีของดินและผลผลิตของข้าวโพด</t>
  </si>
  <si>
    <t xml:space="preserve">1. ค่าตอบแทนนักวิจัย 10% </t>
  </si>
  <si>
    <t>2. ค่าไคติน (72 กิโลกรัม x 300 บาท = 21,600 บาท)</t>
  </si>
  <si>
    <t>3. ค่าปุ๋ยคอก  (144 กิโลกรัม x 25 บาท = 3,600 บาท)</t>
  </si>
  <si>
    <t>4. ค่าแกลบเผา (54 กิโลกรัม x 40 บาท = 2,160 บาท)</t>
  </si>
  <si>
    <t>5. ค่าแกลบดิบ   (108 กิโลกรัม x 20 บาท = 2,160 บาท)</t>
  </si>
  <si>
    <t>6. ค่าขุยมะพร้าว (108 กิโลกรัม x 20 บาท = 2,160 บาท)</t>
  </si>
  <si>
    <t>7. ค่าดินปลูกทดลอง  (144 ถุง x 30 บาท = 4,320 บาท)</t>
  </si>
  <si>
    <t>8. ค่าเมล็ดพันธุ์ข้าวโพด   (28 ถุง x 25 บาท = 700 บาท)</t>
  </si>
  <si>
    <t>9. ค่ากระถางปลูกทดลอง (144 ใบ x 30 บาท=4,320 บาท)</t>
  </si>
  <si>
    <t>10. ค่าป้ายติดตัวอย่างพืช (144 อัน x 10 บาท = 1,440 บาท)</t>
  </si>
  <si>
    <t>11. ค่าถุงพลาสติกเก็บตัวอย่างดิน</t>
  </si>
  <si>
    <t xml:space="preserve">  (10 กิโลกรัม x 218 บาท = 2,180 บาท)</t>
  </si>
  <si>
    <t xml:space="preserve">12. ค่าวัสดุสิ้นเปลืองและวัสดุสำนักงาน  </t>
  </si>
  <si>
    <t xml:space="preserve">13. ค่าวัสดุอุปกรณ์และสารเคมีในการถ่ายทอดความรู้สู่ชุมชน </t>
  </si>
  <si>
    <t>14.ค่าจ้างเหมาวิเคราะห์คุณสมบัติทางเคมีของปุ๋ยไคตินและ</t>
  </si>
  <si>
    <t xml:space="preserve">กากสับปะรด ดังนี้ ความเป็นกรด-ด่างของดิน </t>
  </si>
  <si>
    <t xml:space="preserve">ปริมาณไนโตรเจน ฟอสฟอรัส  โพแทสเซียม แคลเซียม </t>
  </si>
  <si>
    <t xml:space="preserve">และแมกนีเซียม  </t>
  </si>
  <si>
    <t>15. ค่าจ้างเหมาเตรียมดินปลูกใส่กระถาง</t>
  </si>
  <si>
    <t xml:space="preserve">       (4 คน x 1,800 บาท = 7,200 บาท)</t>
  </si>
  <si>
    <t>16. ค่าจ้างเหมาดูแลพืชทดลอง</t>
  </si>
  <si>
    <t>(2 คน x 10,500 บาท = 21,000 บาท)</t>
  </si>
  <si>
    <t>17. ค่าจ้างเหมาเก็บตัวอย่างบันทึกผลการทดลอง</t>
  </si>
  <si>
    <t xml:space="preserve">      (2 คน x 9,000 บาท = 18,000 บาท)</t>
  </si>
  <si>
    <t>18.ค่าจ้างเหมาเก็บผลการทดลอง</t>
  </si>
  <si>
    <t>19.ค่าจ้างเหมาวิเคราะห์ตัวอย่างดิน ดังนี้ ความเป็นกรด-</t>
  </si>
  <si>
    <t xml:space="preserve">ด่างของดิน ปริมาณไนโตรเจน ฟอสฟอรัส  โพแทสเซียม </t>
  </si>
  <si>
    <t xml:space="preserve">แคลเซียม และแมกนีเซียม  </t>
  </si>
  <si>
    <t>20 ค่าจัดทำรายงาน  (4 เล่ม x 340 บาท = 1,360 บาท)</t>
  </si>
  <si>
    <t>21.ค่าจัดทำโปสเตอร์และค่าลงทะเบียนสำหรับเผยแพร่</t>
  </si>
  <si>
    <t xml:space="preserve">งานวิจัยระดับชาติหรือนานาชาติ  </t>
  </si>
  <si>
    <t>1.3 โครงการการผลิตถ่านกัมมันต์ของเหลือทิ้งจาก</t>
  </si>
  <si>
    <t>สับปะรดเพื่อนำมาประยุกต์ใช้ทางด้านเทคโนโลยีอาหาร</t>
  </si>
  <si>
    <t>1. ค่าตอบแทนนักวิจัย</t>
  </si>
  <si>
    <t>2. ค่าจ้างเหมาเก็บข้อมูลเบื้องต้นและเก็บของเหลือทิ้ง</t>
  </si>
  <si>
    <t xml:space="preserve">จากสับปะรด </t>
  </si>
  <si>
    <t xml:space="preserve">3. ค่าจ้างเหมาบริการการใช้เครื่องและวิเคราะห์ </t>
  </si>
  <si>
    <t xml:space="preserve">ตัวอย่าง เช่น เทคนิค BET SEM </t>
  </si>
  <si>
    <t>4. ค่าจ้างเหมาวิเคราะห์สารโพลาร์ ประสิทธิภาพ</t>
  </si>
  <si>
    <t xml:space="preserve">การดูดซับกลิ่นของถ่านกัมมันต์ในบรรจุภัณฑ์ข้าวแต๋น </t>
  </si>
  <si>
    <t xml:space="preserve">และทดสอบสมบัติทางเคมีและกายภาพของถ่านกัมมันต์ </t>
  </si>
  <si>
    <t xml:space="preserve">5. ค่าจ้างเหมาจัดพิมพ์ชุดเอกสารเผยแพร่ผลงานวิจัย </t>
  </si>
  <si>
    <t>6. ค่าจ้างเหมาถ่ายเอกสารในการดำเนินงานวิจัย</t>
  </si>
  <si>
    <t>และทำรูปเล่มวิจัย</t>
  </si>
  <si>
    <t xml:space="preserve">7. วัสดุอุปกรณ์ เครื่องแก้ว เช่น บีกเกอร์ ขวดวัดปริมาตร </t>
  </si>
  <si>
    <t>ปิเปต กระบอกตวง กระดาษกรอง แก๊สไนโตรเจน ฯลฯ</t>
  </si>
  <si>
    <t>8. วัสดุทำเตาเผากระตุ้นถ่านกัมมันต์</t>
  </si>
  <si>
    <t>9. วัสดุทำเตาเผาถ่าน</t>
  </si>
  <si>
    <r>
      <t>10. สารเคมี เช่น NaOH KOH NaCl KI KIO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I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Na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S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</t>
    </r>
  </si>
  <si>
    <t>HCl สารมาตรฐานทดสอบสารโพลาร์ในน้ำมัน ฯลฯ</t>
  </si>
  <si>
    <t>11. วัสดุในการออกแบบและต่อยอดผลิตภัณฑ์ของถ่านกัมมันต์</t>
  </si>
  <si>
    <t xml:space="preserve">12. วัสดุสำนักงาน วัสดุคอมพิวเตอร์ หมึก  ปริ้นท์ </t>
  </si>
  <si>
    <t>แผ่นซีดี-ดีวีดี ปากกาเคมี แผ่นฟิวเจอร์บอร์ด และอื่นๆ</t>
  </si>
  <si>
    <t xml:space="preserve">13. วัสดุสิ้นเปลือง เช่น กระดาษเลเบล กระดาษA4 ถุงซิป </t>
  </si>
  <si>
    <t>พาราฟิล์ม กระดาษฟอยล์ ถ่านไฟฉาย ปลั๊กพ่วง ฯลฯ</t>
  </si>
  <si>
    <t>2. แผนงานวิจัย เรื่อง  แนวทางการพัฒนาการท่องเที่ยว</t>
  </si>
  <si>
    <t>สร้างสรรค์เชิงวัฒนธรรมผ่านการมีส่วนร่วมของวิถี</t>
  </si>
  <si>
    <t>ชุมชนคนจังหวัดลำปาง</t>
  </si>
  <si>
    <t xml:space="preserve">2. ค่าตอบแทนผู้ให้ข้อมูล </t>
  </si>
  <si>
    <t xml:space="preserve">3. ค่าจ้างเปิดเวทีและจัดสถานที่พร้อมป้าย </t>
  </si>
  <si>
    <t>4. ค่าอาหารกลางวันและค่าอาหารว่างเปิดเวที</t>
  </si>
  <si>
    <t>5. ค่าอาหารกลางวันและค่าอาหารว่างดำเนินการ</t>
  </si>
  <si>
    <t xml:space="preserve">6. ค่าพาหนะ </t>
  </si>
  <si>
    <t>10. ค่าจ้างทำชุดคู่มือดำเนินงานด้านการท่องเที่ยว</t>
  </si>
  <si>
    <t xml:space="preserve">สำหรับชุมชน 5 อำเภอ </t>
  </si>
  <si>
    <t xml:space="preserve">11. ค่าจ้างทำคู่มือท่องเที่ยวเชิงวัฒนธรรมสังสรรค์  </t>
  </si>
  <si>
    <t>12. ค่าจ้างทำรูปเล่มรายงานผลการดำเนินงานวิจัย</t>
  </si>
  <si>
    <t xml:space="preserve">13. ค่าจ้างทำเอกสารเผยแพร่ผลการสังเคราะห์งานวิจัย </t>
  </si>
  <si>
    <t xml:space="preserve">15. ค่าเอกสารเผยแพร่ผลการสังเคราะห์ชุดวิจัย </t>
  </si>
  <si>
    <t>17. ค่าอาหารกลางวันและค่าอาหารว่างเปิดเวที</t>
  </si>
  <si>
    <t xml:space="preserve">สังเคราะห์งานวิจัยร่วมกับภาคีเครือข่าย </t>
  </si>
  <si>
    <t xml:space="preserve">19. ค่าโทรสาร และโทรคมนาคม </t>
  </si>
  <si>
    <t>20. ค่าสาธารณูปโภค</t>
  </si>
  <si>
    <t>2.1  โครงการการพัฒนาสมรรถนะโฮมสเตย์ของการ</t>
  </si>
  <si>
    <t>ท่องเที่ยวสร้างสรรค์เชิงวัฒนธรรมผ่านการมีส่วนร่วมของ</t>
  </si>
  <si>
    <t>ชุมชน  จังหวัดลำปาง</t>
  </si>
  <si>
    <t xml:space="preserve">1. ค่าตอบแทนนักวิจัย </t>
  </si>
  <si>
    <t>2. ค่าตอบแทนวิทยากรผู้เชี่ยวชาญ</t>
  </si>
  <si>
    <t xml:space="preserve">4. ค่าน้ำมันเชื้อเพลิงในการลงพื้นที่5 อำเภอ </t>
  </si>
  <si>
    <t xml:space="preserve">5.ค่าใช้จ่ายในการติดต่อประสานงาน </t>
  </si>
  <si>
    <t>6.ค่าอาหารว่าง อาหารกลางวัน เวทีเปิดโครงการ</t>
  </si>
  <si>
    <t xml:space="preserve">และชี้แจงวัตถุประสงค์โครงการวิจัย </t>
  </si>
  <si>
    <t>7.ค่าอาหารว่าง อาหารกลางวัน เวทีวิเคราะห์</t>
  </si>
  <si>
    <t xml:space="preserve">สภาพการดำเนินงาน ธุรกิจโฮมสเตย์ </t>
  </si>
  <si>
    <t xml:space="preserve">8. ค่าจ้างทำเอกสารประกอบเวทีเปิดโครงการ </t>
  </si>
  <si>
    <t>9.ค่าจ้างทำเอกสารประกอบเวทีวิเคราะห์ศักยภาพ</t>
  </si>
  <si>
    <t xml:space="preserve">โฮมสเตย์ 5 อำเภอ </t>
  </si>
  <si>
    <t>10.ค่าจ้างเหมาจัดอาหารกลางวันและอาหารว่าง เวที</t>
  </si>
  <si>
    <t xml:space="preserve">วิเคราะห์มาตรฐานของธุรกิจโฮมสเตย์ เพื่อหาต้นแบบ </t>
  </si>
  <si>
    <t>11.ค่าจ้างเหมาจัดอาหารกลางวันและอาหารว่าง เวที</t>
  </si>
  <si>
    <t>จัดประชุมกลุ่มย่อยเพื่อการพัฒนาโฮมสเตย์จากภาคี</t>
  </si>
  <si>
    <t xml:space="preserve">ผู้มีส่วนเกี่ยวข้องโฮมสเตย์ในพื้นที่ 5 อำเภอ </t>
  </si>
  <si>
    <t xml:space="preserve">12. ค่าจ้างเหมาจัดอาหารกลางวันและอาหารว่าง การ </t>
  </si>
  <si>
    <t>จัดเวทีเพื่อวิเคราะห์และค้นหาต้นแบบตามมาตรฐาน</t>
  </si>
  <si>
    <t>โฮมสเตย์ในพื้นที่ 5 อำเภอ</t>
  </si>
  <si>
    <t xml:space="preserve">13. ค่าจัดทำสื่อประชาสัมพันธ์การดำเนินโครงการวิจัย </t>
  </si>
  <si>
    <t>และประชาสัมพันธ์ข้อมูลโฮมสเตย์</t>
  </si>
  <si>
    <t xml:space="preserve">14.ค่าจ้างถ่ายเอกสารที่ใช้ในการทำแบบประเมิน, </t>
  </si>
  <si>
    <t>แบบสัมภาษณ์ในการดำเนินการวิจัย</t>
  </si>
  <si>
    <t>15.ค่าจ้างเหมารถตู้เพื่อทำการทดสอบเส้นทางและ</t>
  </si>
  <si>
    <t xml:space="preserve">การทดลองดำเนินการโฮมสเตย์ใน 5 อำเภอ </t>
  </si>
  <si>
    <t>16.ค่าวัสดุสำนักงาน</t>
  </si>
  <si>
    <t xml:space="preserve">17.ค่าจ้างเหมาบันทำภาพนิ่ง และถอดเทปสัมภาษณ์ </t>
  </si>
  <si>
    <t>ข้อมูลเสียงเพื่อใช้ในการวิเคราะห์ตลอดโครงการ</t>
  </si>
  <si>
    <t>18.ค่าถ่ายเอกสาร</t>
  </si>
  <si>
    <t>19.ค่าจัดทำรายงานความก้าวหน้า</t>
  </si>
  <si>
    <t>20.ค่าจัดทำรายงานฉบับสมบูรณ์</t>
  </si>
  <si>
    <t>21.ค่าสาธารณูปโภค</t>
  </si>
  <si>
    <t>1.ค่าตอบแทนนักวิจัย</t>
  </si>
  <si>
    <t xml:space="preserve">2.ค่าอาหารกลางวันและค่าอาหารว่าง </t>
  </si>
  <si>
    <t>3. ค่าเช่าที่พัก</t>
  </si>
  <si>
    <t xml:space="preserve">4.ค่าจ้างเหมาทำเล่มรายงานความก้าวหน้า </t>
  </si>
  <si>
    <t xml:space="preserve">5. ค่าจ้างเหมาทำเล่มรายงานฉบับสมบูรณ์
</t>
  </si>
  <si>
    <t xml:space="preserve">6. ค่าจ้างเหมาจัดทำคู่มืออาหารท้องถิ่นเชิงสร้างสรรค์
</t>
  </si>
  <si>
    <t xml:space="preserve">7. ค่าจ้างเหมากิจกรรมการพัฒนาอาหารท้องถิ่น </t>
  </si>
  <si>
    <t xml:space="preserve">8. ค่าจ้างเหมากิจกรรมประกวดอาหารท้องถิ่น </t>
  </si>
  <si>
    <t>9. ค่าน้ำมันรถ 25 ครั้ง ครั้งละ 800 บาท</t>
  </si>
  <si>
    <t>10. ค่าวัสดุสำนักงาน เช่นกระดาษ ปากกา ฯลฯ</t>
  </si>
  <si>
    <t xml:space="preserve">11. ค่าวัสดุคอมพิวเตอร์ </t>
  </si>
  <si>
    <t>12. ค่าสาธารณูปโภค</t>
  </si>
  <si>
    <t>การท่องเที่ยวสร้างสรรค์เชิงวัฒนธรรมจังหวัดลำปาง</t>
  </si>
  <si>
    <t xml:space="preserve">1.ค่าตอบแทนนักวิจัย </t>
  </si>
  <si>
    <t>2.ค่าตอบแทนผู้ช่วยนักวิจัย</t>
  </si>
  <si>
    <t xml:space="preserve">3.ค่าจ้างเหมาทำสื่อดิจิทัล </t>
  </si>
  <si>
    <t>4.ค่าจ้างนักศึกษาช่วยงาน</t>
  </si>
  <si>
    <t>5.ค่าจ้างพัฒนาระบบงานในส่วนการนำเข้าข้อมูล ฯ</t>
  </si>
  <si>
    <t>6. ค่าจ้างจัดทำฐานข้อมูลเว็บแอพพลิเคชั่น</t>
  </si>
  <si>
    <t>7.ค่าเช่าเหมาพื้นที่สำหรับการจัดเก็บข้อมูลบนเครือข่ายฯ</t>
  </si>
  <si>
    <t>8.ค่าจ้างทำรูปเล่มรายงานผลการดำเนินงานวิจัย</t>
  </si>
  <si>
    <t>9.ค่าวัสดุสำนักงาน</t>
  </si>
  <si>
    <t>10. ค่าสาธารณูปโภค</t>
  </si>
  <si>
    <t>3. แผนงานวิจัย เรื่อง  การพัฒนาผลิตภาพอุตสาหกรรม</t>
  </si>
  <si>
    <t>เซรามิกเชิงสร้างสรรค์ เพื่อความได้เปรียบทางการแข่งขัน</t>
  </si>
  <si>
    <t xml:space="preserve">1.ค่าตอบแทนการดำเนินแผนงาน </t>
  </si>
  <si>
    <t xml:space="preserve">2.ค่าน้ำมันเชื้อเพลิง  </t>
  </si>
  <si>
    <t>3.ค่าอาหารว่างและอาหารกลางวันในการประชุม</t>
  </si>
  <si>
    <t xml:space="preserve">คณะวิจัย </t>
  </si>
  <si>
    <t>4.ค่าจ้างเหมาทำอาหารกลางวัน (อบรมสัมมนา)</t>
  </si>
  <si>
    <r>
      <t>5.</t>
    </r>
    <r>
      <rPr>
        <sz val="12"/>
        <rFont val="TH SarabunPSK"/>
        <family val="2"/>
      </rPr>
      <t xml:space="preserve">ค่าจ้างเหมาทำอาหารว่าง (อบรมสัมมนา) </t>
    </r>
  </si>
  <si>
    <t xml:space="preserve">6.ค่าอาหารว่าง และอาหารกลางวันในการลงพื้นที่วิจัย </t>
  </si>
  <si>
    <t xml:space="preserve">7.ค่าจ้างเหมาจัดทำรูปเล่มรายงาน </t>
  </si>
  <si>
    <t xml:space="preserve">8.ค่าจ้างถ่ายเอกสารข้อมูลในการวิจัย 3 โครงการ </t>
  </si>
  <si>
    <t>9.ค่าเช่าสถานที่จัดแสดงผลงานต้นแบบเพื่อสำรวจความ</t>
  </si>
  <si>
    <t xml:space="preserve">ต้องการของผู้บริโภค </t>
  </si>
  <si>
    <t>10. ค่าตกแต่งสถานที่จัดแสดงผลงานต้นแบบเพื่อ</t>
  </si>
  <si>
    <t xml:space="preserve">สำรวจความต้องการของผู้บริโภค  </t>
  </si>
  <si>
    <t>11. ค่าจ้างเหมายานพาหนะขนส่งอุปกรณ์และผลงาน</t>
  </si>
  <si>
    <t>เพื่อจัดแสดงผลงานต้นแบบเพื่อสำรวจความต้องการ</t>
  </si>
  <si>
    <t xml:space="preserve">ของผู้บริโภค  (ขนไปและขนกลับ) </t>
  </si>
  <si>
    <t xml:space="preserve">12. ค่าวัสดุใช้ในการประชุม อบรมสัมมนา </t>
  </si>
  <si>
    <t xml:space="preserve">13.ค่าจัดทำโปสเตอร์ </t>
  </si>
  <si>
    <t xml:space="preserve">14.ค่าวัสดุคอมพิวเตอร์ </t>
  </si>
  <si>
    <t xml:space="preserve">15. ค่าวัสดุสำนักงาน </t>
  </si>
  <si>
    <t xml:space="preserve">16. ค่าวัสดุเพื่อการประชาสัมพันธ์งานวิจัย </t>
  </si>
  <si>
    <t>17. ค่าสาธารณูปโภค</t>
  </si>
  <si>
    <t>3.1 การสร้างมูลค่าเพิ่มด้วยการสร้างอัตลักษณ์</t>
  </si>
  <si>
    <t>ผ่านการพัฒนารูปแบบผลิตภัณฑ์และบรรจุภัณฑ์ ของ</t>
  </si>
  <si>
    <t>ผู้ประกอบการเซรามิกขนาดย่อม เพื่อสร้างความได้เปรียบ</t>
  </si>
  <si>
    <t>ทางการแข่งขันในจังหวัดลำปาง)</t>
  </si>
  <si>
    <t xml:space="preserve">2. ค่าจ้างนักศึกษาในการลงพื้นที่เพื่อเก็บรวบรวมข้อมูล </t>
  </si>
  <si>
    <t xml:space="preserve">จัดเตรียมข้อมูลให้อยู่ในรูปแบบที่เหมาะสมเพื่อวิเคราะห์ </t>
  </si>
  <si>
    <t>และพิมพ์เอกสาร</t>
  </si>
  <si>
    <t>3.ค่าใช้สอยในการจ้างเหมาทำต้นแบบบรรจุภัณฑ์</t>
  </si>
  <si>
    <t>4. ค่าใช้สอยในการจ้างเหมาทำต้นแบบปูนปลาสเตอร์</t>
  </si>
  <si>
    <t xml:space="preserve">ผลิตภัณฑ์ที่พัฒนา 10 โรงงาน โรงงานละ 1 แบบ แบบละ </t>
  </si>
  <si>
    <t>5,000 บาทจำนวน10 แบบ</t>
  </si>
  <si>
    <t>5. ค่าใช้สอยในการจ้างเหมาทำเคสต้นแบบสำหรับผลิตลูก</t>
  </si>
  <si>
    <t xml:space="preserve">พิมพ์ผลิตภัณฑ์ที่พัฒนา 10 โรงงาน </t>
  </si>
  <si>
    <t>6.ค่าใช้สอยในการจ้างเหมาทำลูกพิมพ์ปูนปลาสเตอร์</t>
  </si>
  <si>
    <t>ผลิตภัณฑ์ที่พัฒนา 10 โรงงาน</t>
  </si>
  <si>
    <t>7. ค่าจ้างเหมาผลิตชิ้นงานขึ้นรูปบรรจุภัณฑ์เพื่อศึกษาโอกาส</t>
  </si>
  <si>
    <t xml:space="preserve">ทางการตลาด </t>
  </si>
  <si>
    <t>8. วัสดุที่ใช้ในการออกแบบ วัสดุสำนักงาน เช่น กระดาษวาด</t>
  </si>
  <si>
    <t>รูป สีไม้ สีโปสเตอร์ สีเมจิก พู่กัน ดินสอไม้ ยางลบ วัสดุ</t>
  </si>
  <si>
    <t>คอมพิวเตอร์ หมึกปริ้นเตอร์ เครื่องเขียน ฯลฯ</t>
  </si>
  <si>
    <t xml:space="preserve">9. วัสดุอุปกรณ์การปั้นต้นแบบ ถังพลาสติก กะละมัง </t>
  </si>
  <si>
    <t xml:space="preserve"> ถุงพลาสติก ถุงซิปล็อก วัสดุกันแบบพิมพ์ ฯลฯ  </t>
  </si>
  <si>
    <t>3.2 การพัฒนากระบวนการผลิต ผลิตภัณฑ์เซรามิกเชิง</t>
  </si>
  <si>
    <t>สร้างสรรค์ของผู้ประกอบการขนาดย่อม</t>
  </si>
  <si>
    <t>ผลิตภัณฑ์เซรามิก</t>
  </si>
  <si>
    <t>วิจัยฉบับสมบูรณ์</t>
  </si>
  <si>
    <t>3.3 การพัฒนาช่องทางการเข้าถึงผลิตภัณฑ์</t>
  </si>
  <si>
    <t>เซรามิกส์ด้วยดิจิทัลสมัยใหม่ เพื่อความได้เปรียบทางการ</t>
  </si>
  <si>
    <t>แข่งขันของผู้ประกอบการขนาดย่อม จังหวัดลำปาง</t>
  </si>
  <si>
    <t>ข้อมูลและส่วนติดต่อผู้ใช้</t>
  </si>
  <si>
    <t>อินเทอร์เน็ตพร้อมจดโดเมน 1 ปี</t>
  </si>
  <si>
    <t xml:space="preserve">   - ค่าจ้างทำอาหารว่างและอาหารกลางวัน </t>
  </si>
  <si>
    <t xml:space="preserve">   - ค่าจัดทำเอกสารประกอบการสัมมนา</t>
  </si>
  <si>
    <t xml:space="preserve"> - ค่าจ้างทำอาหารว่างและอาหารกลางวัน</t>
  </si>
  <si>
    <t xml:space="preserve"> - ค่าจัดทำเอกสารประกอบการสัมมนา</t>
  </si>
  <si>
    <t>ออกนอกพื้นที่ไป-กลับตลอดการดำเนินงานวิจัย</t>
  </si>
  <si>
    <t>ทั้ง 3 โครงการๆ ละ 7,200 บาท รวมเป็นเงิน 21,600 บาท</t>
  </si>
  <si>
    <t>โครงการละ 4,995 บาท รวมเป็นเงิน 19,980 บาท</t>
  </si>
  <si>
    <t>4.1 การพัฒนาและการออกแบบสร้างสรรค์ผลงาน</t>
  </si>
  <si>
    <t>ประติมากรรมรูปแบบแจกันและงานจิตรกรรมตกแต่ง</t>
  </si>
  <si>
    <t xml:space="preserve">เซรามิค  เพื่อสร้างมูลค่าเพิ่มประเภทงานตกแต่ง </t>
  </si>
  <si>
    <t>ชุมชนบ้านม่อนเขาแก้ว จังหวัดลำปาง</t>
  </si>
  <si>
    <t>อุปกรณ์การทาสี</t>
  </si>
  <si>
    <t>สารให้สีเซรามิค</t>
  </si>
  <si>
    <t>4,000 บาท</t>
  </si>
  <si>
    <t>เรื่อง การออกแบบและสร้างสรรค์ผลงานประติมากรรมแจกัน</t>
  </si>
  <si>
    <t>ประเภทตกแต่ง จำนวน 200 เล่มๆละ200 บาท</t>
  </si>
  <si>
    <t>1,500 บาท</t>
  </si>
  <si>
    <t>เชิงปฏิบัติการ</t>
  </si>
  <si>
    <t>อุณหภูมิปานกลางสำหรับโรงงานเซรามิก จังหวัดลำปาง</t>
  </si>
  <si>
    <t xml:space="preserve">สุญญากาศเก็บตัวอย่าง ตะแกรงกรองวัตถุดิบ ฯลฯ </t>
  </si>
  <si>
    <t>จำนวน 10 ตัวอย่าง ตัวอย่างละ 800</t>
  </si>
  <si>
    <t xml:space="preserve">ทางเคมี 8 ตัวอย่าง ตัวอย่างละ 2,500 </t>
  </si>
  <si>
    <t>16 ตัวอย่าง ตัวอย่างละ 1,500</t>
  </si>
  <si>
    <t>และ EDS 16 ตัวอย่างๆ ละ 500</t>
  </si>
  <si>
    <t xml:space="preserve">16 ตัวอย่าง วิเคราะห์ผลตัวอย่างละ 1 ชั่วโมงๆ ละ 1,700 </t>
  </si>
  <si>
    <t>จำนวน 140 สูตรๆ ละ 20 บาท</t>
  </si>
  <si>
    <t xml:space="preserve"> จำนวน 140 สูตรๆ ละ 50 บาท </t>
  </si>
  <si>
    <t xml:space="preserve">จำนวน 9 ครั้งๆ ละ 1,000 บาท </t>
  </si>
  <si>
    <t>ของอุตสาหกรรมเซรามิกขนาดย่อม (SME) ในจังหวัดลำปาง</t>
  </si>
  <si>
    <t>หุ่นยนต์และระบบอัตโนมัติ</t>
  </si>
  <si>
    <t>150 วันๆ ละ 100 บาท</t>
  </si>
  <si>
    <t>และชุดลำเลียง</t>
  </si>
  <si>
    <t>ตู้ควบคุม สายไฟ เป็นต้น</t>
  </si>
  <si>
    <t>5. แผนงานวิจัย : การสร้างสรรค์นวัตกรรมทางศิลปะและ</t>
  </si>
  <si>
    <t>วัฒนธรรมทางภาษาเพื่อสร้างองค์ความรู้ด้านรถม้าลำปาง</t>
  </si>
  <si>
    <t>แบบเหมาจ่าย</t>
  </si>
  <si>
    <t>โครงการ</t>
  </si>
  <si>
    <t>5.1 การเพิ่มศักยภาพทักษะการฟังและการพูด</t>
  </si>
  <si>
    <t>ภาษาอังกฤษและภาษาจีน โดยการพัฒนาแอพพลิเคชั่น</t>
  </si>
  <si>
    <t>ระบบแอนดรอยด์บนอุปกรณ์สื่อสารเคลื่อนที่</t>
  </si>
  <si>
    <t>สำหรับสารถีรถม้า จังหวัดลำปาง</t>
  </si>
  <si>
    <t>(แบบสอบถาม)</t>
  </si>
  <si>
    <t>(แอพพลิเคชั่น)</t>
  </si>
  <si>
    <t>ดำเนินงานโครงการวิจัย (แบบเหมาจ่าย)</t>
  </si>
  <si>
    <t>ข้อมูลภาคสนาม</t>
  </si>
  <si>
    <t>สารถีรถม้า</t>
  </si>
  <si>
    <t>ในการเพิ่มศักยภาพให้กับสารถีรถม้า</t>
  </si>
  <si>
    <t>แอพพลิเคชั่นของสารถีรถม้า</t>
  </si>
  <si>
    <t>เช่น แฟ้มเอกสาร กระดาษบรู๊ฟ กาวหนังไก่ ปากกา กระดาษ</t>
  </si>
  <si>
    <t>ถ่ายเอกสาร ค่าถ่ายเอกสาร ค่าหมึกพิมพ์ เป็นต้น</t>
  </si>
  <si>
    <t>คุณภาพ</t>
  </si>
  <si>
    <t>ธุรกิจ e-commerce</t>
  </si>
  <si>
    <t>เพื่อยกระดับเกณฑ์มาตรฐาน OTOP</t>
  </si>
  <si>
    <t xml:space="preserve"> application ในการพัฒนาธุรกิจ e-commerce</t>
  </si>
  <si>
    <t xml:space="preserve">: พีรถม้าพาเที่ยววัดพระธาตุลำปางหลวงและนครลำปาง  </t>
  </si>
  <si>
    <t xml:space="preserve">เชิงศิลปะบำบัด </t>
  </si>
  <si>
    <t xml:space="preserve">ของนวัตกรรมเชิงวิชาการ  </t>
  </si>
  <si>
    <t>โครงการวิจัย</t>
  </si>
  <si>
    <t>เที่ยววัดพระธาตุลำปางหลวงและนครลำปาง”</t>
  </si>
  <si>
    <t>1. เพื่อวิเคราะห์สถานการณ์ผลผลิตสับปะรด</t>
  </si>
  <si>
    <t>2 เพื่อสังเคราะห์องค์ความรู้จากโครงการวิจัยย่อย</t>
  </si>
  <si>
    <t>ที่เกี่ยวกับ การพัฒนาอาหารเสริมที่มีสับปะรด</t>
  </si>
  <si>
    <t>เป็นองค์ประกอบบทบาทของถ่านกำมันต์จาก</t>
  </si>
  <si>
    <t>จากสับปะรดในการจับสารโพลารืและสาร</t>
  </si>
  <si>
    <t>ปนเปื้อนในน้ำเสียรวมทั้งปุ๋ยกากสับปะรด</t>
  </si>
  <si>
    <t>สุตรผสมไคติน</t>
  </si>
  <si>
    <t>3 เพื่อถอดบทเรียนงานวิจัยจากการบริหารจัดการ</t>
  </si>
  <si>
    <t>งานวิจัยและถ่ายทอดองค์ความรู้สู่ชุมชนดังผลลัพธ์</t>
  </si>
  <si>
    <t>งานวิจัยทั้ง 3 โครงการย่อย และจัดทำสารสนเทศ</t>
  </si>
  <si>
    <t>องค์ความรู้ที่ศึกษาได้จากกระบวนการวิจัย</t>
  </si>
  <si>
    <t>1. ผู้ประกอบการได้แนวทางในการแปรรูป</t>
  </si>
  <si>
    <t>ผลิตภัณฑ์จากสับปะรดของจังหวัดลำปาง เพื่อให้</t>
  </si>
  <si>
    <t xml:space="preserve">ได้ผลิตภัณฑ์ใหม่ </t>
  </si>
  <si>
    <t xml:space="preserve">2. ได้นวัตกรรมของการวิจัย ได้แก่ อาหารเสริม </t>
  </si>
  <si>
    <t>ครีมบำรุงผิวหนัง ถ่านกัมมันต์ที่มุ่งให้เกิดประโยชน์</t>
  </si>
  <si>
    <t>ในทางรักษาคุณภาพสิ่งแวดล้อมและเทคโนโลยี</t>
  </si>
  <si>
    <t>อาหาร และได้ปุ๋ยสูตรผสมไคตินในการบำรุงดิน</t>
  </si>
  <si>
    <t xml:space="preserve">เพิ่มผลผลิตการเพาะปลูกพืชอื่นๆ     </t>
  </si>
  <si>
    <t>3.มีความทางสังคมในรูปแบบต่างเริ่มตั้งแต่</t>
  </si>
  <si>
    <t>ครอบครัว  กลุ่มเพื่อนฝูงเครือญาติ  กลุ่มผู้สูงอายุ</t>
  </si>
  <si>
    <t>มีการแลกเปลี่ยนความคิดเห็น มีการช่วยเหลือ</t>
  </si>
  <si>
    <t>ซึ่งกันและกันและมีความสุขในการดำเนินชีวิต</t>
  </si>
  <si>
    <t>4. การวิจัยชุดนี้ช่วยแก้ไขปัญหาการล้นตลาด</t>
  </si>
  <si>
    <t>ของสับปะรด และช่วยสร้างสมดุลของสินค้าเกษตร</t>
  </si>
  <si>
    <t>ทั้งในด้านอุปโภคและบริโภค</t>
  </si>
  <si>
    <t>1. วิเคราะห์ความเป็นไปได้ในการพัฒนา</t>
  </si>
  <si>
    <t>ผลิตภัณฑ์จากผลผลิตสับปะรด</t>
  </si>
  <si>
    <t>2. เพื่อพัฒนาชาชงจากเหง้าสับปะรดบำรุงระบบ</t>
  </si>
  <si>
    <t xml:space="preserve">ปัสสาวะโดยมีคุณสมบัติเป็นไปตามมาตรฐานของ </t>
  </si>
  <si>
    <t>มอก.34 (เป็นมาตรฐานผลิตภัณฑอุตสาหกรรม</t>
  </si>
  <si>
    <t>ชาผง) และค่ามาตรฐานของปัสสาวะในสภาวะ</t>
  </si>
  <si>
    <t>ปกติ (urine analysis)</t>
  </si>
  <si>
    <t>3. เพื่อพัฒนาครีมบำรุงเท้าและครีมขัดผิวจาก</t>
  </si>
  <si>
    <t>สับปะรดโดยมีคุณสมบัติเป็นไปตาม</t>
  </si>
  <si>
    <t>มาตรฐานของ มอก.152 และมาตรฐาน</t>
  </si>
  <si>
    <t>ผลิตภัณฑชุมชน (มผช. 552/2553)</t>
  </si>
  <si>
    <t>การนำส่วนประกอบของสับประรดมาเป็น</t>
  </si>
  <si>
    <t>ส่วนผสมครีมทารักษาเท้าผงขัดผิวและชาชง</t>
  </si>
  <si>
    <t>สับประรด  นอกจากเป็นการลดปริมาณที่ล้น</t>
  </si>
  <si>
    <t>ตลาดแล้วยังเป็นแนวคิดการใช้สมุนไพรแบบพึ่งพา</t>
  </si>
  <si>
    <t>ตนเองอย่างยั่งยืนอย่างไรก็ตามผลิตภัณฑ์เหล่านี้</t>
  </si>
  <si>
    <t xml:space="preserve">จะต้องอยู่ภายใต้การควบคุมที่ได้มาตรฐาน มอก. </t>
  </si>
  <si>
    <t>มผช. หรือ อย.  ทั้งนี้จะทำให้เกิดมูลค่าเพิ่มตลอด</t>
  </si>
  <si>
    <t>จนรายได้ให้แก่เกษตรกรผู้ปลูกสับปะรดจำนวน</t>
  </si>
  <si>
    <t>มากของจังหวัดลำปาง</t>
  </si>
  <si>
    <t>1. เพื่อศึกษาผลของสารปรับปรุงจากไคตินและ</t>
  </si>
  <si>
    <t xml:space="preserve">กากสับปะรดเหลือทิ้งต่อค่าความเป็นกรด-ด่าง </t>
  </si>
  <si>
    <t>แคลเซียม และแมกนีเซียมในดิน</t>
  </si>
  <si>
    <t xml:space="preserve">ปริมาณไนโตรเจน ฟอสฟอรัส โพแทสเซียม </t>
  </si>
  <si>
    <t>2.เพื่อศึกษาผลของสารปรับปรุงดินจากไคติน</t>
  </si>
  <si>
    <t>และกากสับปะรดเหลือทิ้งต่อการเจริญเติบโตและ</t>
  </si>
  <si>
    <t>ผลผลิตของข้าวโพด</t>
  </si>
  <si>
    <t xml:space="preserve">1. กลุ่มเกษตรกรผู้ปลูกสับปะรด บ้านเสด็จ </t>
  </si>
  <si>
    <t>ต. เสด็จ อ. เมือง จ. ลำปาง</t>
  </si>
  <si>
    <t>2. เกษตรกรผู้ผลิตสารปรับปรุงปรุงดิน</t>
  </si>
  <si>
    <t xml:space="preserve">3. หน่วยงานที่เกี่ยวข้องกับการเกษตร ของ </t>
  </si>
  <si>
    <t>จ. ลำปาง</t>
  </si>
  <si>
    <t>4. หน่วยงานเอกชนที่มีส่วนได้ส่วนเสียกับ</t>
  </si>
  <si>
    <t>การใช้ประโยชน์จากสับปะรดของ จ. ลำปาง</t>
  </si>
  <si>
    <t>5. เกษตรกรสามารถผลิตสารปรับปรุงได้ด้วย</t>
  </si>
  <si>
    <t>ตนเองโดยการนำกากสับปะรดที่เหลือทิ้งมาใช้</t>
  </si>
  <si>
    <t>ให้เกิดประโยชน์สูงสุดและลดต้นทุนในปลูก</t>
  </si>
  <si>
    <t>ข้าวโพด</t>
  </si>
  <si>
    <t>6. เกษตรกรผู้ปลูกข้าวโพด</t>
  </si>
  <si>
    <t>7. เกษตรกร หรือผู้สนใจปลูกพืชแบบปลอด</t>
  </si>
  <si>
    <t>สารพิษสามารถนำองค์ความรู้ที่ได้รับไปประยุกต์</t>
  </si>
  <si>
    <t>ใช้กับพืชชนิดอื่นๆเพื่อลดการใช้สารเคมีทำให้ทั้ง</t>
  </si>
  <si>
    <t>ผู้ผลิตและผู้บริโภคปลอดภัยจากสารเคมี</t>
  </si>
  <si>
    <t>ที่เป็นอันตราย</t>
  </si>
  <si>
    <t>ให้กับเกษตรกรเพื่อให้เกิดการพัฒนาด้าน</t>
  </si>
  <si>
    <t>การเกษตรอย่างยั่งยืน</t>
  </si>
  <si>
    <t>1.เพื่อศึกษาวิธีการผลิตถ่านกัมมันต์ของ</t>
  </si>
  <si>
    <t>เหลือทิ้งจากสับปะรดให้ได้ถ่านกัมมันต์</t>
  </si>
  <si>
    <t>ที่มีประสิทธิภาพสูงสุด</t>
  </si>
  <si>
    <t>2.เพื่อศึกษาประสิทธิภาพของถ่าน</t>
  </si>
  <si>
    <t>กัมมันต์ในการดูดซับกลิ่นในบรรจุภัณฑ์</t>
  </si>
  <si>
    <t>ข้าวแต๋นและดูดซับสารโพลาร์ในน้ำมันที่</t>
  </si>
  <si>
    <t>ใช้ทอดข้าวแต๋นจังหวัดลำปาง</t>
  </si>
  <si>
    <t xml:space="preserve">1.องค์ความรู้จากการวิจัยคือข้อมูลและ </t>
  </si>
  <si>
    <t>วิธีการผลิตถ่านกัมมันต์ของเหลือทิ้ง</t>
  </si>
  <si>
    <t>จากสับปะรดที่มีประสิทธิภาพสูงสุด</t>
  </si>
  <si>
    <t>และแนวทางการประยุกต์ใช้ถ่านกัมมันต์</t>
  </si>
  <si>
    <t>ของเหลือทิ้งจากสับปะรดในการดูดซับ</t>
  </si>
  <si>
    <t>กลิ่นในบรรจุภัณฑ์ของข้าวแต๋นและดูดซับ</t>
  </si>
  <si>
    <t>สารโพลาร์ในน้ำมันที่ใช้ทอดข้าวแต๋นเพื่อ</t>
  </si>
  <si>
    <t>ลดอันตรายจากสารโพลาร์ซึ่งจะสามารถ</t>
  </si>
  <si>
    <t>ช่วยลดความเสี่ยงจากอันตรายใน</t>
  </si>
  <si>
    <t>กระบวนการผลิตต่อผู้ปฏิบัติงานและ</t>
  </si>
  <si>
    <t>ผู้บริโภคข้าวแต๋นในจังหวัดลำปางทำให้</t>
  </si>
  <si>
    <t>สามารถนำไปสู่การยกระดับผลิตภัณฑ์</t>
  </si>
  <si>
    <t>ข้าวแต๋นและสามารถส่งสินค้าออก</t>
  </si>
  <si>
    <t>ต่างประเทศได้ตามที่มาตรฐานกำหนด</t>
  </si>
  <si>
    <t>2.เป็นประโยชน์ต่องานวิชาการในแง่การ</t>
  </si>
  <si>
    <t>พัฒนาองค์ความรู้และนวัตกรรมด้านการ</t>
  </si>
  <si>
    <t>ผลิตถ่านกัมมันต์ของเหลือทิ้งจากสับปะรด</t>
  </si>
  <si>
    <t>และสามารถนำมาประยุกต์ใช้ในด้าน</t>
  </si>
  <si>
    <t>คุณภาพอาหารนอกจากนี้ยังเป็นประโยชน์</t>
  </si>
  <si>
    <t>ต่อสังคมจังหวัดและการตอบสนองนโยบาย</t>
  </si>
  <si>
    <t>ของภาครัฐ</t>
  </si>
  <si>
    <t>1. เพื่อวิเคราะห์ทรัพยากรการท่องเที่ยว</t>
  </si>
  <si>
    <t>และสถานการณ์การท่องเที่ยวสร้างสรรค์</t>
  </si>
  <si>
    <t>เชิงวัฒนธรรมผ่านการมีส่วนร่วมของ</t>
  </si>
  <si>
    <t>ชุมชนคนลำปาง</t>
  </si>
  <si>
    <t>2. เพื่อหาแนวทางการส่งเสริมให้ท้องถิ่น</t>
  </si>
  <si>
    <t>ชุมชนและหน่วยงานทุกภาคส่วนเข้ามา</t>
  </si>
  <si>
    <t>มีส่วนร่วมในการพัฒนาการท่องเที่ย</t>
  </si>
  <si>
    <t>วสร้างสรรค์เชิงวัฒนธรรมจำนวน 5อำเภอ</t>
  </si>
  <si>
    <t>ให้เป็นแหล่งท่องเที่ยวที่สร้างงานสร้าง</t>
  </si>
  <si>
    <t>อาชีพ สร้างรายได้แก่ชุมชนคนลำปาง</t>
  </si>
  <si>
    <t>3. เพื่อพัฒนาเส้นทางท่องเที่ยวสร้างสรรค์</t>
  </si>
  <si>
    <t>เชิงวัฒนธรรมผ่านการประชาสัมพันธ์</t>
  </si>
  <si>
    <t>แหล่งท่องเที่ยวเส้นทางท่องเที่ยวภูมิปัญญา</t>
  </si>
  <si>
    <t>ท้องถิ่นในนามของ“ลำปางเมืองน่าอยู่</t>
  </si>
  <si>
    <t>เมืองแห่งความสุข”</t>
  </si>
  <si>
    <t>4. เพื่อทดสอบเส้นทางการท่องเที่ยว</t>
  </si>
  <si>
    <t>สร้างสรรค์เชิงวัฒนธรรมผ่านการมีส่วนร่วม</t>
  </si>
  <si>
    <t>ของวิถีชุมชนคนลำปาง</t>
  </si>
  <si>
    <t>5. เพื่อติดตาม สนับสนุนประเมินผลและ</t>
  </si>
  <si>
    <t>สังเคราะห์โครงการวิจัยย่อย จำนวน 4</t>
  </si>
  <si>
    <t xml:space="preserve"> โครงการ เพื่อหนุนเสริมการท่องเที่ยว</t>
  </si>
  <si>
    <t>1. จังหวัดลำปางสามารถกำหนด</t>
  </si>
  <si>
    <t>ยุทธศาสตร์ด้านอุตสาหกรรมการท่องเที่ยว</t>
  </si>
  <si>
    <t>สร้างสรรค์เชิงวัฒนธรรมตามแผนพัฒนา</t>
  </si>
  <si>
    <t>จังหวัด พ.ศ. 2561-2564</t>
  </si>
  <si>
    <t>2. ผู้ใช้บริการแหล่งท่องเที่ยวสร้างสรรค์</t>
  </si>
  <si>
    <t>เชิงวัฒนธรรมทั้งในประเทศและต่าง</t>
  </si>
  <si>
    <t>ประเทศได้ใช้ระบบสารสนเทศเพื่อการ</t>
  </si>
  <si>
    <t>สืบค้นและประยุกต์ใช้เส้นทางให้เกิด</t>
  </si>
  <si>
    <t>ประโยชน์ มีความประทับใจในคุณภาพและ</t>
  </si>
  <si>
    <t>บริการของแหล่งท่องเที่ยวเชิงวัฒนธรรม</t>
  </si>
  <si>
    <t xml:space="preserve"> จำนวน 5 อำเภอในจังหวัดลำปาง </t>
  </si>
  <si>
    <t>3. พื้นที่การท่องเที่ยวเชิงวัฒนธรรมมี</t>
  </si>
  <si>
    <t>แนวทางในการอนุรักษ์และพัฒนาเพื่อรอง</t>
  </si>
  <si>
    <t>รับการส่งเสริมอุตสาหกรรมการท่องเที่ยว</t>
  </si>
  <si>
    <t>สร้างสรรค์เชิงวัฒนธรรมของจังหวัดลำปาง</t>
  </si>
  <si>
    <t>ในอนาคต</t>
  </si>
  <si>
    <t>4. ผู้มีส่วนได้-ส่วนเสียด้านแหล่งท่องเที่ยว</t>
  </si>
  <si>
    <t>สร้างสรรค์เชิงวัฒนธรรมทั่วประเทศมีการ</t>
  </si>
  <si>
    <t>ประยุกต์ใช้ข้อมูลและสารสนเทศที่เป็น</t>
  </si>
  <si>
    <t>ประโยชน์ในการเชื่อมโยงด้านแหล่ง</t>
  </si>
  <si>
    <t>ท่องเที่ยวประเภทต่างๆของจังหวัดใกล้</t>
  </si>
  <si>
    <t>เคียงในเชิงเศรษฐกิจ</t>
  </si>
  <si>
    <t>5. ผลการดำเนินงานวิจัยได้มีการเผยแพร่</t>
  </si>
  <si>
    <t>ในเวทีสาธารณะในลักษณะต่าง ๆ ทั้งการ</t>
  </si>
  <si>
    <t>นำเสนอผ่านเวทีการนำเสนอบทความทั้ง</t>
  </si>
  <si>
    <t>ระดับชาติและนานาชาติ</t>
  </si>
  <si>
    <t>1. เพื่อวิเคราะห์ความพร้อมของโฮมสเตย์</t>
  </si>
  <si>
    <t>ในการพัฒนาและปรับปรุงของแต่ละชุมชนใน</t>
  </si>
  <si>
    <t>เส้นทางการท่องเที่ยว</t>
  </si>
  <si>
    <t>2. เพื่อหาแนวทางการยกสมรรถนะโฮมสเตย์ของ</t>
  </si>
  <si>
    <t>ท่องเที่ยวสร้างสรรค์เชิงวัฒนธรรมผ่านการมี</t>
  </si>
  <si>
    <t>ส่วนร่วมของชุมชน จังหวัดลำปาง</t>
  </si>
  <si>
    <t>3. เพื่อเชื่อมโยงเครือข่ายผู้ประกอบการ</t>
  </si>
  <si>
    <t>โฮมสเตย์อันนำไปสู่การยกระดับการท่องเที่ยว</t>
  </si>
  <si>
    <t>วัฒนธรรมเชิงสร้างสรรค์ของจังหวัดลำปาง</t>
  </si>
  <si>
    <t xml:space="preserve">เกิดการยกสมรรถนะของผู้ประกอบการโฮมสเตย์ </t>
  </si>
  <si>
    <t>เพื่อสร้างเอกลักษณ์โฮมสเตย์ต้นแบบตาม</t>
  </si>
  <si>
    <t>มาตรฐานโฮมสเตย์ไทย ผนวกกับสอดรับการ</t>
  </si>
  <si>
    <t>ให้บริการแก่นักท่องเที่ยวที่เข้ามาท่องเที่ยวตาม</t>
  </si>
  <si>
    <t>เส้นทางท่องเที่ยววัฒนธรรมเชิงสร้างสรรค์</t>
  </si>
  <si>
    <t>1.เพื่อวิเคราะห์อาหารท้องถิ่นและจัดประเภท</t>
  </si>
  <si>
    <t>5 วัน</t>
  </si>
  <si>
    <t>อาหารประจำท้องถิ่นตามวิถีชีวิตแบบดั้งเดิมโดย</t>
  </si>
  <si>
    <t>การมีส่วนร่วม</t>
  </si>
  <si>
    <t>2.เพื่อเป็นแนวทางในการเพิ่มมูลค่าอาหาร</t>
  </si>
  <si>
    <t>ท้องถิ่นในการอนุรักษ์และสืบสานวัฒนธรรมที่มี</t>
  </si>
  <si>
    <t>5 อำเภอ</t>
  </si>
  <si>
    <t>เอกลักษณ์ผ่านวิถีการท่องเที่ยวสร้างสรรค์</t>
  </si>
  <si>
    <t>เชิงวัฒนธรรม</t>
  </si>
  <si>
    <t xml:space="preserve">   3.เพื่อวิเคราะห์ต้นทุนและผลตอบแทน</t>
  </si>
  <si>
    <t>การพัฒนาอาหารท้องถิ่นเพื่อหนุน</t>
  </si>
  <si>
    <t>เสริมการท่องเที่ยวสร้างสรรค์เชิงวัฒนธรรม</t>
  </si>
  <si>
    <t>ผลประโยชน์ที่คาดว่าจะได้รับ</t>
  </si>
  <si>
    <t>1.ค้นพบอาหารท้องถิ่นที่มีเอกลักษณ์ของชุมชน</t>
  </si>
  <si>
    <t>เพื่อหนุนเสริมการท่องเที่ยวสร้างสรรค์เชิง</t>
  </si>
  <si>
    <t>วัฒนธรรม</t>
  </si>
  <si>
    <t>2.ชุมชนพื้นที่การวิจัยมีแนวทางการพัฒนาอาหาร</t>
  </si>
  <si>
    <t>ท้องถิ่นเพื่อหนุนเสริมการท่องเที่ยวสร้างสรรค์</t>
  </si>
  <si>
    <t>3.ชุมชนพื้นที่วิจัยสามารถคำนวณต้นทุนการ</t>
  </si>
  <si>
    <t>พัฒนาอาหารท่องถิ่นเพื่อหนุนเสริมการท่องเที่ยว</t>
  </si>
  <si>
    <t>สร้างสรรค์เชิงวัฒนธรรม</t>
  </si>
  <si>
    <t>1. จัดทำฐานข้อมูลแหล่งท่องเที่ยวสร้างสรรค์เชิง</t>
  </si>
  <si>
    <t>วัฒนธรรม จังหวัดลำปาง</t>
  </si>
  <si>
    <t>2. เพื่อนำเสนอข้อมูลเส้นทางท่องเที่ยวสร้างสรรค์</t>
  </si>
  <si>
    <t>เชิงวัฒนธรรม จังหวัดลำปาง</t>
  </si>
  <si>
    <t>3. เพื่อพัฒนาเว็บแอพพลิเคชั่นเพื่อการส่งเสริมเส้น</t>
  </si>
  <si>
    <t xml:space="preserve">ทางท่องเที่ยวสร้างสรรค์เชิงวัฒนธรรม </t>
  </si>
  <si>
    <t>1. ได้เว็บแอพพลิเคชั่นส่งเสริมเส้นทางท่องเที่ยว</t>
  </si>
  <si>
    <t xml:space="preserve">สร้างสรรค์เชิงวัฒนธรรมจังหวัดลำปาง </t>
  </si>
  <si>
    <t xml:space="preserve">ที่สามารถค้นหาสถานที่ท่องเที่ยว ดูภาพมุมสูง </t>
  </si>
  <si>
    <t>หรือข้อมูลสำคัญสำหรับนักท่องเที่ยวเพื่อเตรียม</t>
  </si>
  <si>
    <t>ตัวก่อนเดินทางมาท่องเที่ยว</t>
  </si>
  <si>
    <t>2. ได้ฐานข้อมูลแหล่งท่องเที่ยวสร้างสรรค์เชิง</t>
  </si>
  <si>
    <t>วัฒนธรรมจังหวัดลำปาง</t>
  </si>
  <si>
    <t>3. ได้เส้นทางแหล่งท่องเที่ยวสร้างสรรค์</t>
  </si>
  <si>
    <t>เชิงวัฒนธรรมจังหวัดลำปาง</t>
  </si>
  <si>
    <t>4. การประชาสัมพันธ์เส้นทางท่องเที่ยวสร้างสรรค์</t>
  </si>
  <si>
    <t xml:space="preserve">เชิงวัฒนธรรมจังหวัดลำปางผ่านสื่อมัลติมีเดีย </t>
  </si>
  <si>
    <t>และโลกออนไลน์</t>
  </si>
  <si>
    <t xml:space="preserve">1. เพื่อสังเคราะห์องค์ความรู้จากโครงการวิจัยย่อย </t>
  </si>
  <si>
    <t>2. เพื่อถอดบทเรียนงานวิจัยจากการบริหาร</t>
  </si>
  <si>
    <t>งานวิจัย และถ่ายทอดองค์ความรู้สู่ชุมชน</t>
  </si>
  <si>
    <t xml:space="preserve">3. เพื่อวิเคราะห์กระบวนการผลิต </t>
  </si>
  <si>
    <t>ผลิตภัณฑ์เซรามิกของผู้ประกอบการเซรามิก</t>
  </si>
  <si>
    <t>ขนาดย่อมให้เป็นตามมาตรฐานผลิตภัณฑ์ชุมชน</t>
  </si>
  <si>
    <r>
      <t>1.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H SarabunPSK"/>
        <family val="2"/>
      </rPr>
      <t>แนวทางการเพิ่มผลิตภาพ</t>
    </r>
  </si>
  <si>
    <t>2. ผลิตภัณฑ์ และบรรจุภัณฑ์เซรามิกที่เหมาะสม</t>
  </si>
  <si>
    <t>ตามอัตลักษณ์ สำหรับกลุ่มผู้ประกอบการเซรามิก</t>
  </si>
  <si>
    <r>
      <t>3.</t>
    </r>
    <r>
      <rPr>
        <sz val="12"/>
        <color indexed="8"/>
        <rFont val="TH SarabunPSK"/>
        <family val="2"/>
      </rPr>
      <t>รูปแบบการผลิตเซรามิกสำหรับผู้ประกอบการ</t>
    </r>
  </si>
  <si>
    <t>เซรามิกขนาดย่อมเพื่อให้ได้มาตรฐาน</t>
  </si>
  <si>
    <t>ผลิตภัณฑ์ชุมชน</t>
  </si>
  <si>
    <t>4.ช่องทางในการจัดจำหน่าย/ระบบ</t>
  </si>
  <si>
    <t>สารสนเทศที่เหมาะสมสำหรับกลุ่ม</t>
  </si>
  <si>
    <t>ผู้ประกอบการเซรามิก</t>
  </si>
  <si>
    <t xml:space="preserve">1.เพื่อวิเคราะห์อัตลักษณ์ของผลิตภัณฑ์เซรามิก </t>
  </si>
  <si>
    <t>และวิเคราะห์แนวทางการเพิ่มมูลค่าเพิ่มแก่</t>
  </si>
  <si>
    <t xml:space="preserve">ผลิตภัณฑ์ของผู้ประกอบการขนาดย่อม </t>
  </si>
  <si>
    <t>2. เพื่อพัฒนารูปแบบผลิตภัณฑ์เซรามิกของ</t>
  </si>
  <si>
    <t xml:space="preserve">ผู้ประกอบการเซรามิกขนาดย่อม จังหวัดลำปาง </t>
  </si>
  <si>
    <t>3. เพื่อพัฒนาต้นแบบบรรจุภัณฑ์เซรามิก ของ</t>
  </si>
  <si>
    <t xml:space="preserve">1. ผู้ประกอบการโรงงานเซรามิกขนาดย่อม </t>
  </si>
  <si>
    <t>จังหวัดลำปางจำนวน 10 โรงงาน ได้รับการพัฒนา</t>
  </si>
  <si>
    <t>รูปแบบผลิตภัณฑ์ที่มีอัตลักษณ์ของตนเอง</t>
  </si>
  <si>
    <t xml:space="preserve">2. ผู้ประกอบการโรงงานเซรามิกขนาดย่อม </t>
  </si>
  <si>
    <t>จังหวัดลำปาง จำนวน 10 โรงงาน สามารถนำองค์</t>
  </si>
  <si>
    <t>ความรู้ที่ได้จากการวิจัยไปประยุกต์ใช้และ</t>
  </si>
  <si>
    <t>ต่อยอดในการบริหารจัดการธุรกิจของตนเองได้</t>
  </si>
  <si>
    <t>อย่างเหมาะสมเกิดการพัฒนาผลิตภัณฑ์เซรามิก</t>
  </si>
  <si>
    <t>ในรูปแบบใหม่ เพิ่มโอกาสทางการค้านำไปสู่การ</t>
  </si>
  <si>
    <t>เติบโตของธุรกิจอย่างสมดุล สร้างความเข้มแข็ง</t>
  </si>
  <si>
    <t>ให้กับผู้ประกอบการ</t>
  </si>
  <si>
    <t>3. ผู้ประกอบการได้ทราบถึงข้อมูลความต้องการ</t>
  </si>
  <si>
    <t>ด้านภาพลักษณ์และบรรจุภัณฑ์ของลูกค้า</t>
  </si>
  <si>
    <t>4. ทางด้านเศรษฐกิจและด้านการพาณิชย์  โดย</t>
  </si>
  <si>
    <t>ผู้ประกอบการธุรกิจขนาดย่อมสามารถที่จะขาย</t>
  </si>
  <si>
    <t>สินค้าได้มากขึ้น  เนื่องจากผู้บริโภคจะเกิดการ</t>
  </si>
  <si>
    <t>จดจำชื่อ ยี่ห้อ และภาพลักษณ์ของสินค้าเซรามิก</t>
  </si>
  <si>
    <t xml:space="preserve">แต่ละรายได้ง่ายขึ้น </t>
  </si>
  <si>
    <t>5. ผู้ประกอบการสามารถเพิ่มราคาขายสินค้า</t>
  </si>
  <si>
    <t>เซรามิกต่อชิ้นได้สูงขึ้น เนื่องจากมีบรรจุภัณฑ์</t>
  </si>
  <si>
    <t>ที่เหมาะสมกับภาพลักษณ์ของสินค้านั้น</t>
  </si>
  <si>
    <t>6. สามารถนำองค์ความรู้และผลการวิจัยนำมา</t>
  </si>
  <si>
    <t>จัดทำเอกสารประกอบการเผยแพร่สำหรับ</t>
  </si>
  <si>
    <t>ผู้ประกอบการเซรามิก จังหวัดลำปาง และ</t>
  </si>
  <si>
    <t>ผู้ประกอบการที่สนใจข้อมูลที่ได้สามารถนำไป</t>
  </si>
  <si>
    <t>เผยแพร่ในวารสาร และมีหน่วยงานภายนอก</t>
  </si>
  <si>
    <t>สามารถที่จะนำผลการวิจัยไปใช้ประโยชน์ได้</t>
  </si>
  <si>
    <t>ตามความเหมาะสม</t>
  </si>
  <si>
    <t>1.เพื่อพัฒนากระบวนการผลิตผลิตภัณฑ์เซรามิก</t>
  </si>
  <si>
    <t>เชิงสร้างสรรค์ของผู้ประกอบการเซรามิก</t>
  </si>
  <si>
    <t>ขนาดย่อม</t>
  </si>
  <si>
    <t>1.ได้กระบวนการผลิตผลิตภัณฑ์เซรามิกเชิง</t>
  </si>
  <si>
    <t>สร้างสรรค์ของผู้ประกอบการเซรามิกขนาดย่อม</t>
  </si>
  <si>
    <t>2.ผู้ประกอบการเซรามิกขนาดย่อมสามารถ</t>
  </si>
  <si>
    <t>ผลิตผลิตภัณฑ์เซรามิกเชิงสร้างสรรค์ที่มีสมบัติ</t>
  </si>
  <si>
    <t>เป็นตามมาตรฐานผลิตภัณฑ์ชุมชน (มผช.)</t>
  </si>
  <si>
    <t>3. ได้คู่มือการปฏิบัติงานกระบวนการผลิต</t>
  </si>
  <si>
    <t>ผลิตภัณฑ์เซรามิกเชิงสร้างสรรค์</t>
  </si>
  <si>
    <t>1. เพื่อวิเคราะห์ศักยภาพช่องทางการจัดจำหน่าย</t>
  </si>
  <si>
    <t>2. เพื่อพัฒนาช่องทางการเข้าถึงผลิตภัณฑ์</t>
  </si>
  <si>
    <t>เซรามิกด้วยสื่อดิจิทัลสมัยใหม่ สำหรับการเข้าถึง</t>
  </si>
  <si>
    <t>ข้อมูลผลิตภัณฑ์เซรามิกของผู้ประกอบการ</t>
  </si>
  <si>
    <t>เซรามิกขนาดย่อม</t>
  </si>
  <si>
    <t xml:space="preserve"> วัตถุประสงค์</t>
  </si>
  <si>
    <t>1. เพื่อจัดเวทีระดมความคิดเห็น แลกเปลี่ยน</t>
  </si>
  <si>
    <t>มุมมองของผู้ได้รับประโยชน์จากโครงการวิจัยที่ 1</t>
  </si>
  <si>
    <t>2. เพื่อจัดเวทีระดมความคิดเห็น แลกเปลี่ยน</t>
  </si>
  <si>
    <t>มุมมองของผู้ได้รับประโยชน์จากโครงการวิจัยที่ 2</t>
  </si>
  <si>
    <t>3. เพื่ออำนวยต่อการเดินทางลงพื้นที่แต่ละครั้ง</t>
  </si>
  <si>
    <t>ของทีมงานชุดโครงการวิจัย</t>
  </si>
  <si>
    <t>4. เพื่อสนับสนุนการจัดทำเอกสารชุดโครงการใหญ่</t>
  </si>
  <si>
    <t>ประโยชน์ที่คาดว่าจะได้รับ</t>
  </si>
  <si>
    <t>1. ชุดโครงการวิจัยได้รวบรวมประเด็นสำคัญ</t>
  </si>
  <si>
    <t>ของแต่ละโครงการย่อย ร้อยเรียงเป็นเนื้อเดียวกัน</t>
  </si>
  <si>
    <t>2. เวทีระดมความคิดเห็นจะช่วยสร้างให้ชุด</t>
  </si>
  <si>
    <t>โครงการวิจัยเกิดปรัเด็นที่น่าสนใจเกิดขึ้น</t>
  </si>
  <si>
    <t xml:space="preserve"> ก่อให้เกิดเป็นรูปธรรม</t>
  </si>
  <si>
    <t>1.เพื่อออกแบบและสร้างสรรค์ผลงานแจกัน</t>
  </si>
  <si>
    <t>ขนาดใหญ่และงานจิตรกรรมบนงานเซรามิค</t>
  </si>
  <si>
    <t xml:space="preserve"> เพื่อสร้างมูลค่าเพิ่มให้แก่งานเซรามิคประเภท</t>
  </si>
  <si>
    <t>ตกแต่ง โดยใช้ต้นทุนและวัตถุดิบดินพื้นบ้าน</t>
  </si>
  <si>
    <t>ในชุมชน</t>
  </si>
  <si>
    <t>2.เพื่อสร้างองค์ความรู้ของการสร้างสรรค์</t>
  </si>
  <si>
    <t>งานจิตรกรรม ประติมากรรมเซรามิคและ</t>
  </si>
  <si>
    <t>เผยแพร่องค์ความรู้สู่ชุมชน</t>
  </si>
  <si>
    <t>1.ผู้ที่เข้าร่วมโครงการสามารถนำองค์ความที่ผู้วิจัย</t>
  </si>
  <si>
    <t>ถ่ายทอดในเรื่องการสร้างสรรค์ประติมากรรมแจกัน</t>
  </si>
  <si>
    <t>และเทคนิคการตกแต่งผลงานเซรามิค ไปต่อยอด</t>
  </si>
  <si>
    <t>และสร้างมูลค่าเพิ่มให้กับชิ้นงานได้</t>
  </si>
  <si>
    <t xml:space="preserve">
2.ช่วยให้ชุมชนมีแนวความคิดในการออกแบบ
</t>
  </si>
  <si>
    <t>และสร้างสรรค์งานประติมากรรมแจกันประเภท</t>
  </si>
  <si>
    <t>งานตกแต่ง และเข้าใจเทคนิคการตกแต่งชิ้นงาน</t>
  </si>
  <si>
    <t xml:space="preserve">ให้มีความน่าสนใจมากยิ่งขึ้น </t>
  </si>
  <si>
    <t>3. ทำให้ชุมชนมีทางเลือกในการผลิตสินค้าสู่ตลาด</t>
  </si>
  <si>
    <t>ผู้บริโภคใหม่ได้</t>
  </si>
  <si>
    <t>4. ช่วยเพิ่มคุณภาพชีวิตที่ดีและสร้างมูลค่าเพิ่ม</t>
  </si>
  <si>
    <t>ให้กับชุมชนและผู้ที่เข้าโครงการได้</t>
  </si>
  <si>
    <t>1. เพิ่อเตรียมวัตถุดิบด้านเซรามิกที่จำเป็นต่อ</t>
  </si>
  <si>
    <t>กระบวนการทดลองของงานวิจัย</t>
  </si>
  <si>
    <t>2. เพื่อเตรียมวัสดุ อุปกรณ์ที่จำเป็นสำหรับ</t>
  </si>
  <si>
    <t>อำนวยประโยชน์ในการดำเนินงานวิจัยในขั้นตอน</t>
  </si>
  <si>
    <t>ของกระบวนการทดลอง</t>
  </si>
  <si>
    <t>3. เพื่อจัดหาวัสดุสำนักงานที่จำเป็นต่อการจัด</t>
  </si>
  <si>
    <t>เก็บรวบรวม การเขียนข้อมูลงานวิจัย</t>
  </si>
  <si>
    <t>1. ผลงานวิจัยมความคลาดเคลื่อนน้อย เนื่องจาก</t>
  </si>
  <si>
    <t>มีการคัดเลือกวัตถุดิบที่นำมาใช้ในการศึกษาวิจัย</t>
  </si>
  <si>
    <t>2. งานวิจัยดำเนินงานไปตามระยะเวลาที่วางแผน</t>
  </si>
  <si>
    <t>ไว้ เนื่องจากมีวัสดุและอุปกรณ์อำนวยความสะดวก</t>
  </si>
  <si>
    <t>1.เพื่อออกแบบและสร้างหุ่นยนต์และระบบ</t>
  </si>
  <si>
    <t>อัตโนมัติสำหรับกระบวนการผลิตของอุตสาหกรรม</t>
  </si>
  <si>
    <t>เซรามิก  ขนาดกลางและขนาดย่อม (SME)</t>
  </si>
  <si>
    <t xml:space="preserve"> ในจังหวัดลำปาง</t>
  </si>
  <si>
    <t>2.เพื่อทดสอบประสิทธิภาพของหุ่นยนต์และ</t>
  </si>
  <si>
    <t>ระบบอัตโนมัติสำหรับกระบวนการผลิตที่สร้างขึ้น</t>
  </si>
  <si>
    <t>3.เพื่อวิเคราะห์ทางเศรษฐศาสตร์ในการนำหุ่นยนต์</t>
  </si>
  <si>
    <t>และระบบอัตโนมัติไปใช้งานจริง</t>
  </si>
  <si>
    <t>1. ช่วยเพิ่มประสิทธิภาพในกระบวนการผลิตของ</t>
  </si>
  <si>
    <t>ผู้ประกอบการ</t>
  </si>
  <si>
    <t>2. ลดการนำเข้าเครื่องจักร  หุ่นยนต์  และ</t>
  </si>
  <si>
    <t>สร้างเทคโนโลยีเองใช้ภายในประเทศ</t>
  </si>
  <si>
    <t>3. เป็นแนวทางในการพัฒนาหุ่นยนต์อุตสาหกรรม</t>
  </si>
  <si>
    <t>ของผู้ประกอบการขนาดกลางและขนาดย่อม</t>
  </si>
  <si>
    <t xml:space="preserve">1.เพื่อสังเคราะห์องค์ความรู้จากโครงการวิจัยย่อย </t>
  </si>
  <si>
    <t>ประเด็นผลการเพิ่มศักยภาพทักษะการฟังและการพูด</t>
  </si>
  <si>
    <t>ภาษาอังกฤษภาษาจีนการยกระดับการยกระดับรถม้า</t>
  </si>
  <si>
    <t>จำลองจังหวัดลำปาง และการออกแบบสมุดภาพ</t>
  </si>
  <si>
    <t>ระบายสีสำหรับเด็กและผู้ใหญ่ แอพลิเคชั่นระบายสี</t>
  </si>
  <si>
    <t>รถม้า วัดพระธาตุลำปางหลวง นครลำปาง</t>
  </si>
  <si>
    <t>2.เพื่อถอดบทเรียนงานวิจัยจากการบริหารการวิจัย</t>
  </si>
  <si>
    <t>และถ่ายทอดองค์ความรู้สู่ชุมชนทั้งฝึกทักษะการฟัง</t>
  </si>
  <si>
    <t>และการพูดภาษาอังกฤษและภาษาจีน ผลิตภัณฑ์</t>
  </si>
  <si>
    <t>รถม้าจำลองที่ผ่านการออกแบบเพื่อให้ได้ตามเกณฑ์</t>
  </si>
  <si>
    <t>OTOP 5 ดาว และการใช้สมุดภาพระบายสีสำหรับ</t>
  </si>
  <si>
    <t>เด็กและผู้ใหญ่ แอพลิเคชั่นระบายสี</t>
  </si>
  <si>
    <t xml:space="preserve">3. เพื่อวิเคราะห์กระบวนการพัฒนาแอพพลิเคชั่น  </t>
  </si>
  <si>
    <t>การพัฒนารถม้าจำลองเข้าสู่Premium OTOP 5ดาว</t>
  </si>
  <si>
    <t>และการนำลวดลายของรถม้าและวัดพระธาตุลำปาง</t>
  </si>
  <si>
    <t>หลวงมาออกแบบใหม่</t>
  </si>
  <si>
    <t>1. ได้แอพพลิเคชั่นระบบแอนดรอยด์บนอุปกรณ์</t>
  </si>
  <si>
    <t>สื่อสารเคลื่อนที่สำหรับสารถีรถม้าสำหรับการเพิ่ม</t>
  </si>
  <si>
    <t>ศักยภาพทักษะการฟังและการพูดภาษาอังกฤษและ</t>
  </si>
  <si>
    <t>ภาษาจีน</t>
  </si>
  <si>
    <t>2. ได้ผลิตภัณฑ์รถม้าจำลองจังหวัดลำปางเป็น</t>
  </si>
  <si>
    <t>ผลิตภัณฑ์ท้องถิ่นที่มีคุณภาพตามเกณฑ์มาตรฐาน</t>
  </si>
  <si>
    <t>OTOP 5 ดาว</t>
  </si>
  <si>
    <t>3. ได้สมุดภาพระบายสีสำหรับเด็กและผู้ใหญ่เรื่อง</t>
  </si>
  <si>
    <t>พี่รถม้าพาเที่ยววัดพระธาตุลำปางหลวงและ</t>
  </si>
  <si>
    <t>นครลำปางรวมถึงApplicationระบายสี</t>
  </si>
  <si>
    <t>1. เพื่อเพิ่มศักยภาพและพัฒนาความสามารถ</t>
  </si>
  <si>
    <t>ในการใช้ทักษะการฟังและการพูดภาษาอังกฤษ</t>
  </si>
  <si>
    <t>และภาษาจีนของสารถีรถม้า จังหวัดลำปาง</t>
  </si>
  <si>
    <t>2. เพื่อให้ได้ข้อมูลด้านเนื้อหาสาระ ทักษะการฟัง</t>
  </si>
  <si>
    <t>และการพูดภาษาอังกฤษและภาษาจีนสำหรับใช้</t>
  </si>
  <si>
    <t>การจัดทำแอพพลิเคชั่นบนอุปกรณ์สื่อสารเคลื่อนที่</t>
  </si>
  <si>
    <t>3. เพื่อให้ได้แอพพลิเคชั่นบนอุปกรณ์สื่อสารเคลื่อน</t>
  </si>
  <si>
    <t>ที่สำหรับส่งเสริมทักษะการใช้ภาษาอังกฤษและ</t>
  </si>
  <si>
    <t>ภาษาจีนสำหรับสารถีรถม้า จังหวัดลำปาง</t>
  </si>
  <si>
    <t>1. เพื่อเข้าใจถึงความต้องการในการพัฒนาความ</t>
  </si>
  <si>
    <t>สามารถในการพัฒนาหลักสูตรฝึกอบรมภาษา</t>
  </si>
  <si>
    <t>อังกฤษและภาษจีนของสารถีรถม้า จังหวัดลำปาง</t>
  </si>
  <si>
    <t>2. ศักยภาพในการใช้ทักษะการฟังและการพูดภาษา</t>
  </si>
  <si>
    <t>อังกฤษและภาษาจีนสารถีรถม้า จังหวัดลำปาง</t>
  </si>
  <si>
    <t>เพิ่มขึ้นอยู่ในระดับดี</t>
  </si>
  <si>
    <t>3. ได้แนวทางในการวางแผนในการนำข้อมูลด้าน</t>
  </si>
  <si>
    <t>เนื้อหาสาระ ทักษะการฟัง และการพูดภาษาอังกฤษ</t>
  </si>
  <si>
    <t>และภาษาจีนสำหรับใช้การจัดทำแอพพลิเคชั่นบน</t>
  </si>
  <si>
    <t>อุปกรณ์สื่อสารเคลื่อนที่</t>
  </si>
  <si>
    <t>4 ได้แอพพลิเคชั่นบนอุปกรณ์สื่อสารเคลื่อนที่สำหรับ</t>
  </si>
  <si>
    <t>ส่งเสริมทักษะการใช้ภาษาอังกฤษและภาษาจีน</t>
  </si>
  <si>
    <t xml:space="preserve">เพื่อยกระดับรถม้าจำลองจังหวัดลำปาง  </t>
  </si>
  <si>
    <t>เป็นผลิตภัณฑ์ท้องถิ่นที่มีคุณภาพในด้าน</t>
  </si>
  <si>
    <t>1.การออกแบบรถม้าจำลองรูปแบบใหม่โดย</t>
  </si>
  <si>
    <t xml:space="preserve">การนำวัสดุที่มีในท้องถิ่นเช่นเซรามิค  </t>
  </si>
  <si>
    <t>ผ้าทอพื้นเมืองมาประยุกต์เข้ากับงานไม้และโลหะ</t>
  </si>
  <si>
    <t>ที่ใช้เป็นโครงสร้างหลักของตัวรถม้าจำลอง</t>
  </si>
  <si>
    <t xml:space="preserve">2.การพัฒนารูปแบบผลิตภัณฑ์ OTOP </t>
  </si>
  <si>
    <t xml:space="preserve">รถม้าจำลอง จากระดับ 3 ดาวสู่ระดับ Premium </t>
  </si>
  <si>
    <t>OTOP ในระดับ 5 ดาว</t>
  </si>
  <si>
    <t xml:space="preserve">3.การใช้สื่อเทคโนโลยีประเภท website , </t>
  </si>
  <si>
    <t>application เข้ามาเป็นสื่อกลางในการซื้อขายสินค้า</t>
  </si>
  <si>
    <t>ได้ผลจากการที่นักท่องเที่ยวเข้ามาซื้อผลิตภัณฑ์</t>
  </si>
  <si>
    <t>รถม้าจำลองที่ได้รับการพัฒนาเป็น Premium</t>
  </si>
  <si>
    <t xml:space="preserve"> OTOP  จากในชุมชนบ้านนาก่วม  บ้านต้นธงชัย  </t>
  </si>
  <si>
    <t>บ้านหลุก  จังหวัดลำปางแล้ว  การใช้นวัตกรรม</t>
  </si>
  <si>
    <t xml:space="preserve">สื่อเทคโนโลยีประเภท  website , application </t>
  </si>
  <si>
    <t>ที่มีรายละเอียดผลิตภัณฑ์ของชุมชนในการทำธุรกิจ</t>
  </si>
  <si>
    <t>สำหรับการเปิดตลาดสู่สากลสำหรับลูกค้าที่</t>
  </si>
  <si>
    <t>อยู่ต่างถิ่น  โดยการเน้นถึงความเป็นเอกลักษณ์ที่มี</t>
  </si>
  <si>
    <t>หนึ่งเดียวจากจังหวัดลำปาง  การประชาสัมพันธ์</t>
  </si>
  <si>
    <t>ร่วมกับทางจังหวัดลำปางในด้านการเป็นสัญลักษณ์</t>
  </si>
  <si>
    <t>ทางการท่องเที่ยวที่สำคัญ  การสร้างกิจกรรมร่วม</t>
  </si>
  <si>
    <t xml:space="preserve">กับเทศกาลสำคัญของจังหวัดลำปางผ่าน website </t>
  </si>
  <si>
    <t>, application ที่สร้างขึ้น</t>
  </si>
  <si>
    <t>1.  สร้างสรรค์นวัตกรรมผลงานวาดเส้นรถม้า</t>
  </si>
  <si>
    <t>นำเที่ยววัดพระธาตุลำปางหลวงและนครลำปาง</t>
  </si>
  <si>
    <t xml:space="preserve">ในรูปแบบสมุดภาพระบายสี Application </t>
  </si>
  <si>
    <t xml:space="preserve">สำหรับเด็กและผู้ใหญ่      </t>
  </si>
  <si>
    <t>2. เพื่อเรียนรู้คุณค่าศิลปวัฒนธรรมท้องถิ่นของ</t>
  </si>
  <si>
    <t xml:space="preserve">จังหวัดลำปางผ่านเรื่องราวของรถม้า </t>
  </si>
  <si>
    <t xml:space="preserve">วัดพระธาตุลำปางหลวงและนครลำปาง </t>
  </si>
  <si>
    <t xml:space="preserve">ผ่านกิจกรรมระบายสีเชิงศิลปะบำบัด </t>
  </si>
  <si>
    <t>1. สมุดภาพระบายสีเรื่องพี่รถม้าพาเที่ยว</t>
  </si>
  <si>
    <t>วัดพระธาตุลำปางหลวงและนครลำปาง</t>
  </si>
  <si>
    <t>2. Applicationระบายสีสำหรับเด็กและผู้ใหญ่</t>
  </si>
  <si>
    <t>เรื่องพี่รถม้าพาเที่ยววัดพระธาตุลำปางหลวง</t>
  </si>
  <si>
    <t xml:space="preserve">และนครลำปาง </t>
  </si>
  <si>
    <t>3. การเผยแพร่นวัตกรรมที่ได้จากงานวิจัย</t>
  </si>
  <si>
    <t>เผยแพร่ให้กับหน่วยงานที่เกี่ยวข้องและ</t>
  </si>
  <si>
    <t>จัดนิทรรศการ ณ ชั้น 1 ลานกิจกรรมศูนย์การค้า</t>
  </si>
  <si>
    <t>เซ็นทรัลลำปาง</t>
  </si>
  <si>
    <t xml:space="preserve">4. กิจกรรมศิลปะบำบัดที่สร้างสมาธิ จินตนาการ </t>
  </si>
  <si>
    <t>ความคิดสร้างสรรค์และความเพลิดเพลิน</t>
  </si>
  <si>
    <t>2. ค่าตอบแทนผู้ทรงคุณวุฒิ</t>
  </si>
  <si>
    <t>3. ค่าตอบแทนวิทยากร</t>
  </si>
  <si>
    <t>4. ค่าเช่าห้องประชุม</t>
  </si>
  <si>
    <t>5. ค่าจ้างเหมาจัดทำอาหารกลางวัน-อาหารว่าง</t>
  </si>
  <si>
    <t xml:space="preserve">6. ค่าติดต่อประสานงาน </t>
  </si>
  <si>
    <t xml:space="preserve">7. ค่าเดินทางของผู้เข้าร่วมประชุมจำนวน </t>
  </si>
  <si>
    <t>9. ค่าวัสดุสำนักงาน</t>
  </si>
  <si>
    <t>10. วัตถุดิบปูนปลาสเตอร์ ดิน สารเคมี ฯลฯ ที่ใช้ในการวิจัย</t>
  </si>
  <si>
    <t xml:space="preserve">11. ค่าสาธารณูปโภค </t>
  </si>
  <si>
    <t>2. ค่าจ้างเหมาเตรียมตัวอย่างสมบัติทางกายภาพของ</t>
  </si>
  <si>
    <t>3. ค่าจ้างเหมาเตรียมตัวอย่างสมบัติทางกลของผลิตภัณฑ์เซรามิก</t>
  </si>
  <si>
    <t>4. ค่าจ้างเหมาทดสอบสมบัติทางกายภาพของผลิตภัณฑ์เซรามิก</t>
  </si>
  <si>
    <t>5. ค่าจ้างเหมาทดสอบสมบัติทางกลของผลิตภัณฑ์เซรามิก</t>
  </si>
  <si>
    <t>6. ค่าวัตถุดิบที่ใช้ในการทดลอง</t>
  </si>
  <si>
    <t>7. ค่าสาธารณูปโภค</t>
  </si>
  <si>
    <t>8. ค่าวัสดุสำนักงาน</t>
  </si>
  <si>
    <t>9. ค่าจัดทำรูปเล่นรายงานความก้าวหน้าและรายงานการ</t>
  </si>
  <si>
    <t>2. ค่าจ้างนักศึกษาช่วยงาน</t>
  </si>
  <si>
    <t>3. ค่าจ้างเก็บข้อมูลเพื่อจัดทำสื่อดิจิทัล</t>
  </si>
  <si>
    <t>4. ค่าจ้างจัดทำหน้าจอในส่วนการนำเข้าข้อมูล นำเสนอ</t>
  </si>
  <si>
    <t>5. ค่าเช่าเหมาพื้นที่สำหรับการจัดเก็บข้อมูลบนเครือข่าย</t>
  </si>
  <si>
    <t>6. ค่าวัสดุสำนักงาน</t>
  </si>
  <si>
    <t xml:space="preserve">7. ค่าจ้างปิดเวทีคืนความรู้สู่ชุมชนและจัดสถานที่พร้อมป้าย </t>
  </si>
  <si>
    <t>8. ค่าอาหารกลางวันและค่าอาหารว่างปิดเวทีและคืนความรู้สู่ชุมชน</t>
  </si>
  <si>
    <t xml:space="preserve">9. ค่าจ้างทำป้ายคัทเอาท์ประชาสัมพันธ์พร้อมค่าเช่าพื้นที่ติดตั้ง  </t>
  </si>
  <si>
    <t>14. ศึกษาดูงานการท่องเที่ยงเชิงวัฒนธรรมที่ประสบความสำเร็จ</t>
  </si>
  <si>
    <t>16. จัดทำตรายางสัญลักษณ์การท่องเที่ยวของแหล่งชุมชน</t>
  </si>
  <si>
    <t xml:space="preserve">18. ค่าวัสดุสำนักงาน เช่นกระดาษ หมึกพิมพ์ ปากกา ฯลฯ </t>
  </si>
  <si>
    <t>1. ค่าใช้จ่าย ค่าตอบแทนนักวิจัย</t>
  </si>
  <si>
    <t>2. ค่าใช้จ่าย ค่าดำเนินงานชุดโครงการ</t>
  </si>
  <si>
    <t>2.1 ค่าจัดประชุมสัมมนาโครงการวิจัยที่ 1 รวมเป็นเงิน 8,820 บาท</t>
  </si>
  <si>
    <t>2.2 ค่าจัดประชุมสัมมนาโครงการวิจัยที่ 2 รวม เป็นเงิน 7,200 บาท</t>
  </si>
  <si>
    <t>2.3 ค่าน้ำมันเดินทางจากมหาวิทยาลัยราชภัฏลำปาง</t>
  </si>
  <si>
    <t xml:space="preserve">2.4 ค่าจ้างเหมาถ่ายเอกสาร 1 โครงการชุด 3 โครงการย่อย </t>
  </si>
  <si>
    <t>3. ค่าสาธารณูปโภค</t>
  </si>
  <si>
    <t>1. ค่าตอบแทนนักวิจัย 10 %</t>
  </si>
  <si>
    <t>2. ค่าวัสดุสำนักงาน กระดาษสำหรับงานออกแบบ ดินสอฯลฯ</t>
  </si>
  <si>
    <t>3. ค่าจ้างเหมาในการทำดินพื้นบ้าน ค่าดินค่านวดดินและผสมดิน</t>
  </si>
  <si>
    <t>4. ค่าวัสดุทดลองเคลือบผลงาน สารเคมีชนิดต่างๆ</t>
  </si>
  <si>
    <t xml:space="preserve">5. ค่าวัสดุ อุปกรณ์การปั้นและการขึ้นรูปงานประติมากรรม </t>
  </si>
  <si>
    <t>6. ค่าวัสดุคอมพิวเตอร์</t>
  </si>
  <si>
    <t xml:space="preserve">7. ค่าวัสดุทดลองน้ำดินตกแต่งสีเซรามิคกับดินพื้นบ้าน ดิน </t>
  </si>
  <si>
    <t xml:space="preserve">8. ค่าจ้างเหมารวบรวมข้อมูลในการลงพื้นที่ จำนวน 3 ครั้งๆละ </t>
  </si>
  <si>
    <t>9. ค่าจ้างเหมาเผาผลงานในรูปแบบเตาพื้นบ้านและเตาไฟฟ้า</t>
  </si>
  <si>
    <t>10. ค่าจ้างเหมาถ่ายภาพ 3 ครั้ง ๆละ 4,000 บาท</t>
  </si>
  <si>
    <t>11. ค่าจ้างเหมาออกแบบเอกสารเผยแพร่ข้อมูล</t>
  </si>
  <si>
    <t xml:space="preserve">12. ค่าจ้างเหมาจัดพิมพ์เอกสารเผยแพร่ข้อมูล แผ่นพับ หนังสือ </t>
  </si>
  <si>
    <t xml:space="preserve">13. ค่าจ้างเหมาทำแท่นแสดงผลงาน จำนวน 20 แท่นๆละ </t>
  </si>
  <si>
    <t>14. ค่าจ้างเหมาขึ้นรูปผลิตภัณฑ์</t>
  </si>
  <si>
    <t>15. ค่าวัสดุในการอบรมเชิงปฏิบัติการ เครื่องมือในการอบรม</t>
  </si>
  <si>
    <t>16. ค่าสาธารณูปโภค</t>
  </si>
  <si>
    <t xml:space="preserve">2. ค่าใช้จ่าย วัสดุ </t>
  </si>
  <si>
    <t>2.1 โซดาเฟลด์สปาร์ 100 กิโลกรัม ๆ ละ 10 บาท</t>
  </si>
  <si>
    <t xml:space="preserve">2.2 แคลเซียมคาร์บอเนต 50 กิโลกรัม ๆ ละ 8 บาท </t>
  </si>
  <si>
    <t xml:space="preserve">2.3 งค์ออกไซด์ 20 กิโลกรัม ๆ ละ 200 บาท </t>
  </si>
  <si>
    <t xml:space="preserve">2.4 ซิลิกา 100 กิโลกรัม ๆ ละ 10 บาท </t>
  </si>
  <si>
    <t>2.5 คอปเปอร์คาร์บอเนต 1 กิโลกรัม ๆ ละ 450 บาท</t>
  </si>
  <si>
    <t xml:space="preserve">2.6 เกิลออกไซด์ 1 กิโลกรัม ๆ ละ 1,500 บาท </t>
  </si>
  <si>
    <t xml:space="preserve">2.7 โคบอลออกไซด์ 1 กิโลกรัม ๆ ละ 2,800 บาท </t>
  </si>
  <si>
    <t xml:space="preserve">2.8 คอปเปอร์ออกไซด์ 1 กิโลกรัม ๆ ละ 420 บาท </t>
  </si>
  <si>
    <t xml:space="preserve">2.9 แมงกานีสออกไซด์ 1 กิโลกรัม ๆ ละ 55 บาท </t>
  </si>
  <si>
    <t xml:space="preserve">2.10 โครมิกออกไซด์ 1 กิโลกรัม ๆ ละ 350 บาท </t>
  </si>
  <si>
    <t xml:space="preserve">2.11 เฟอร์ริกออกไซด์ 2 กิโลกรัม ๆ ละ 140 บาท </t>
  </si>
  <si>
    <t xml:space="preserve">2.12 วาเนเดียม 1 กิโลกรัม ๆ ละ 4,500 บาท </t>
  </si>
  <si>
    <t xml:space="preserve">2.13 ดินสำเร็จรูป 20 กระสอบ ๆ ละ 400 บาท </t>
  </si>
  <si>
    <t xml:space="preserve">2.14 ดินพื้นบ้าน 10 กระสอบ ๆ ละ 300 บาท </t>
  </si>
  <si>
    <t>2.15 ค่าอุปกรณ์สำนักงาน กระดาษ หมึกพิมพ์ แฟ้ม ฯลฯ</t>
  </si>
  <si>
    <t>2.16 ค่าอุปกรณ์อื่นๆ เช่น ถังพลาสติกชนิดหนา กล่อง/กระปุก</t>
  </si>
  <si>
    <t>3. ค่าใช้จ่าย ค่าใช้สอย</t>
  </si>
  <si>
    <t>3.1 ค่าจ้างเหมาเตรียมตัวอย่างและวิเคราะห์ขนาดอนุภาค</t>
  </si>
  <si>
    <t>3.2 ค่าจ้างเหมาเตรียมตัวอย่างและวิเคราะห์องค์ประกอบ</t>
  </si>
  <si>
    <t xml:space="preserve">3.3 ค่าจ้างเหมาเตรียมตัวอย่างและวิเคราะห์องค์ประกอบทางผลึก </t>
  </si>
  <si>
    <t>3.4 ค่าจ้างเหมาเตรียมตัวอย่างวิเคราะห์องค์ประกอบทางจุลภาค</t>
  </si>
  <si>
    <t xml:space="preserve">3.5 ค่าจ้างเหมาวิเคราะห์องค์ประกอบทางจุลภาคและ EDS </t>
  </si>
  <si>
    <t xml:space="preserve">3.6 ค่าจ้างเหมาเตรียมวัตถุดิบตามสูตร Seger 6 ชนิด </t>
  </si>
  <si>
    <t>3.7 ค่าจ้างเหมาบด และตรวจสอบค่า Density ของน้ำเคลือบ</t>
  </si>
  <si>
    <t xml:space="preserve">3.8 ค่าจ้างเหมาควบคุมโปรแกรมการเผาเตาไฟฟ้า </t>
  </si>
  <si>
    <t xml:space="preserve">3.9 ค่าจ้างเหมาเตรียมตัวอย่างการไหลตัว 100 ชิ้น ๆ ละ 20 บาท </t>
  </si>
  <si>
    <t xml:space="preserve">3.10 ค่าจ้างเหมาเตรียมแผ่นทดสอบขนาด 6x6 เซนติเมตร </t>
  </si>
  <si>
    <t>จำนวน 200 ชิ้น ๆ ละ 5 บาท</t>
  </si>
  <si>
    <t xml:space="preserve">3.11 ค่าจ้างเหมาเตรียมแผ่นทดสอบขนาด 5x10 เซนติเมตร  </t>
  </si>
  <si>
    <t xml:space="preserve">3.12 ค่าจ้างเหมาขึ้นรูปต้นแบบผลิตภัณฑ์ 3 แบบๆ ละ 3,000 บาท </t>
  </si>
  <si>
    <t>3.13 ค่าจ้างเหมาขึ้นรูปแม่พิมพ์ 3 ชุดๆ ละ 3,000 บาท</t>
  </si>
  <si>
    <t>3.14 ค่าจ้างเหมาขึ้นรูปผลิตภัณฑ์ 120 ชิ้นๆ ละ 30 บาท</t>
  </si>
  <si>
    <t>3.15 ค่าจ้างเหมาเคลือบผลิตภัณฑ์ 120 ชิ้นๆ ละ 10 บาท</t>
  </si>
  <si>
    <t>3.16 ค่าจ้างเหมาการเผาและควบคุมอุณหภูมิเตาเผาระบบใช้แก็ส</t>
  </si>
  <si>
    <t>เป็นเชื้อเพลิง(รวมค่าแก๊ส) 2 ครั้งๆ ละ 3,000 บาท</t>
  </si>
  <si>
    <t xml:space="preserve">3.17 ค่าจ้างเหมาซ่อมบำรุงเตาเผาระบบไฟฟ้า จำนวน 1 งาน </t>
  </si>
  <si>
    <t>4. ค่าสาธารณูปโภค</t>
  </si>
  <si>
    <t>2. ค่าจ้างทำโครงสร้างและติดตั้งอุปกรณ์ต้นแบบหุ่นยนต์</t>
  </si>
  <si>
    <t>3. ค่าจ้างทำต้นแบบระบบลำเลียง</t>
  </si>
  <si>
    <t>4. ค่าจ้างขึ้นรูปโครงสร้างหลักและติดตั้งอุปกรณ์ของ</t>
  </si>
  <si>
    <t>5. ค่าจ้างนักศึกษาช่วยงาน จำนวน 4 คนๆ ละ</t>
  </si>
  <si>
    <t xml:space="preserve">6. ชุดสเต็ปปิ้งมอเตอร์หรือเซอร์โวมอเตอร์ อุปกรณ์ชุดขับ </t>
  </si>
  <si>
    <t>7. อุปกรณ์จับยึด เช่น นัต โบลต์ เป็นต้น</t>
  </si>
  <si>
    <t>8. เหล็ก อะลูมิเนียม รูปพรรณ</t>
  </si>
  <si>
    <t>9. อุปกรณ์ไฟฟ้าควบคุม เช่น สวิตช์ รีเลย์ เพาเวอร์ซัพพลาย</t>
  </si>
  <si>
    <t xml:space="preserve"> และระบบจอสัมผัส</t>
  </si>
  <si>
    <t>10. อุปกรณ์ควบคุมการทำงานของหุ่นยนต์และระบบอัตโนมัติ</t>
  </si>
  <si>
    <t>11. เซ็นเซอร์ควบคุม  ตัวจับชิ้นงาน (Gripper) อุปกรณ์ลม</t>
  </si>
  <si>
    <t xml:space="preserve">12. ชุดเกียร์ทด เฟือง แบริ่ง </t>
  </si>
  <si>
    <t>13. วัสดุที่ใช้ในการทดลอง</t>
  </si>
  <si>
    <t>14. ค่าสาธารณูปโภค</t>
  </si>
  <si>
    <t xml:space="preserve">1. ค่าเช่าสถานที่ในการถอดบทเรียนของโครงการ </t>
  </si>
  <si>
    <t xml:space="preserve">2. ค่าตอบแทนวิทยากรในการถอดบทเรียนของโครงการ </t>
  </si>
  <si>
    <t>3. ค่าตอบแทนผู้ที่เกี่ยวข้องในการดำเนินโครงการ</t>
  </si>
  <si>
    <t>4. ค่าจ้างเหมาทำอาหารและอาหารว่างสำหรับการถอดบทเรียน</t>
  </si>
  <si>
    <t>5. ค่าจ้างเหมาทำเอกสารการถอดบทเรียนของโครงการ</t>
  </si>
  <si>
    <t>7. ค่าจัดทำรายงานความก้าวหน้า</t>
  </si>
  <si>
    <t>8. ค่าจัดทำรายงานฉบับสมบูรณ์</t>
  </si>
  <si>
    <t>9. ค่าสาธารณูปโภค</t>
  </si>
  <si>
    <t>1. ค่าจ้างผู้ช่วยนักวิจัยระดับปริญญาตรี 1 คน</t>
  </si>
  <si>
    <t>2. ค่าตอบแทนคณะผู้วิจัย</t>
  </si>
  <si>
    <t>3. ค่าตอบแทนกลุ่มตัวอย่างในการตอบแบบสอบถาม</t>
  </si>
  <si>
    <t>4. ค่าตอบแทนวิทยากรในการสัมมนา</t>
  </si>
  <si>
    <t>5. ค่าตอบแทนวิทยากรในการฝึกอบรม</t>
  </si>
  <si>
    <t>6. ค่าตอบแทนสำหรับผู้เข้าร่วมสัมมนา</t>
  </si>
  <si>
    <t>7. ค่าตอบแทนสำหรับผู้เข้าร่วมฝึกอบรม</t>
  </si>
  <si>
    <t xml:space="preserve">8. ค่าตอบแทนสำหรับผู้เชี่ยวชาญในการตรวจเครื่องมือ </t>
  </si>
  <si>
    <t xml:space="preserve">9. ค่าตอบแทนสำหรับผู้เชี่ยวชาญในการตรวจเครื่องมือ </t>
  </si>
  <si>
    <t>10. ค่าตอบแทนสำหรับสำหรับผู้สารถีรถม้าที่ร่วมการถอดบทเรียน</t>
  </si>
  <si>
    <t>11. ค่าจ้างเหมาทำอาหารและอาหารว่างสำหรับประชุมในการ</t>
  </si>
  <si>
    <t>12. ค่าออกแบบเครื่องมือวิจัยและทดลองใช้เครื่องมือ</t>
  </si>
  <si>
    <t>13. ค่าจัดทำไวนิลโครงการ</t>
  </si>
  <si>
    <t>14. ค่าจ้างเหมายานพาหนะพร้อมน้ำมันเชื้อเพลิงลงพื้นที่เก็บ</t>
  </si>
  <si>
    <t>15. ค่าเช่าสถานที่ในการสัมมนาแนวทางในการเพิ่มศักยภาพใน</t>
  </si>
  <si>
    <t>ด้านทักษะการฟังและพูดภาษาอังกฤษและภาษาจีนของสารถีรถม้า</t>
  </si>
  <si>
    <t>16. ค่าเช่าสถานที่ในการฝึกอบรมการใช้แอพพลิเคชั่นของ</t>
  </si>
  <si>
    <t>17. ค่าเช่าสถานที่ในการถอดบทเรียนของโครงการ</t>
  </si>
  <si>
    <t>18. ค่าจ้างเหมาทำอาหารและอาหารว่างสำหรับสัมมนาแนวทาง</t>
  </si>
  <si>
    <t>19. ค่าจ้างเหมาทำอาหารและอาหารว่างสำหรับอบรมการใช้</t>
  </si>
  <si>
    <t xml:space="preserve">20. ค่าประมาณการเพื่อจัดซื้อวัสดุในโครงการวิจัยตลอดโครงการ </t>
  </si>
  <si>
    <t>21. ค่าสาธารณูปโภค</t>
  </si>
  <si>
    <t>2. ค่าตอบแทนกลุ่มตัวอย่างในการตอบแบบสอบถาม</t>
  </si>
  <si>
    <t>3. ค่าตอบแทนวิทยากรในการฝึกอบรมในการพัฒนา</t>
  </si>
  <si>
    <t xml:space="preserve">4. ค่าตอบแทนผู้เข้าร่วมฝึกอบรมในการพัฒนาธุรกิจ e-commerce </t>
  </si>
  <si>
    <t xml:space="preserve">5. ค่าตอบแทนนักศึกษาลงพื้นที่ </t>
  </si>
  <si>
    <t>6. ค่าใช้สอยในการลงพื้นที่เกี่ยวกับข้อมูลรถม้าจำลองโดยใช้รถตู้</t>
  </si>
  <si>
    <t xml:space="preserve">7. ค่าใช้สอยในการลงพื้นที่ </t>
  </si>
  <si>
    <t>8. ค่าใช้จ่ายในการลงพื้นที่  เหมาจ่ายค่าอาหาร</t>
  </si>
  <si>
    <t xml:space="preserve">9. เหมาจ่ายค่าอาหารผู้ร่วมอบรมการพัฒนาธุรกิจ e-commerce </t>
  </si>
  <si>
    <t>10. ค่าเช่าสถานที่ฝึกอบรมการพัฒนาธุรกิจ e-commerce</t>
  </si>
  <si>
    <t>11. ค่าใช้สอยในการดำเนินการออกแบบรถม้าจำลองรูปแบบใหม่</t>
  </si>
  <si>
    <t xml:space="preserve">12. ค่าใช้สอยในการพัฒนาคุณภาพผลิตภัณฑ์รถม้าจำลอง </t>
  </si>
  <si>
    <t>13. ค่าใช้สอยในการใช้สื่อเทคโนโลยีประเภท website ,</t>
  </si>
  <si>
    <t>14. ค่าใช้สอยในการพัฒนาศักยภาพผู้ประกอบการ ในการพัฒนา</t>
  </si>
  <si>
    <t>15. ค่าวัสดุสำนักงาน</t>
  </si>
  <si>
    <t>16. ค่าวัสดุคอมพิวเตอร์</t>
  </si>
  <si>
    <t>17. ค่านำ้มันหล่อลื่น , ค่าโทรศัพท์</t>
  </si>
  <si>
    <t>18. ค่าสาธารณูปโภค</t>
  </si>
  <si>
    <t>2. ค่าตอบแทนวิทยากรในการจัดเวทีวิพากษ์นวัตกรรม</t>
  </si>
  <si>
    <t>3. ค่าตอบแทนวิทยากรในการจัดเวทีวิพากษ์ความถูกต้อง</t>
  </si>
  <si>
    <t>4. ค่าจ้างเหมาในการลงพื้นที่ภาคสนามสำรวจ</t>
  </si>
  <si>
    <r>
      <rPr>
        <sz val="12"/>
        <rFont val="TH SarabunPSK"/>
        <family val="2"/>
      </rPr>
      <t>5. ค่าจ้างเหมาบันทึกภาพถ่าย</t>
    </r>
    <r>
      <rPr>
        <b/>
        <sz val="12"/>
        <rFont val="TH SarabunPSK"/>
        <family val="2"/>
      </rPr>
      <t xml:space="preserve"> </t>
    </r>
  </si>
  <si>
    <t>6. ค่าลงทะเบียนอบรมทำแอพลิเคชั่น</t>
  </si>
  <si>
    <t>7. ค่าพาหนะเดินทางไป จ.กรุงเทพฯ เพื่ออบรมทำแอพลิเคชั่น</t>
  </si>
  <si>
    <t>8. ค่าที่พักในการอบรมแอพลิเคชั่น</t>
  </si>
  <si>
    <t>9. ค่าชดเชยน้ำมันเชื้อเพลิงในการใช้พาหนะส่วนตัวตลอด</t>
  </si>
  <si>
    <t>10. ค่าพาหนะวิทยากรในการเดินทางมาจัดเวทีวิพากษ์ของวิทยากร</t>
  </si>
  <si>
    <t>11. ค่าที่พักในการจัดเวทีวิพากษ์นวัตกรรมของ วิทยากร</t>
  </si>
  <si>
    <t>12. ค่าจ้างเหมาการจัดพิมพ์นวัตกรรมสมุดภาพเรื่อง “พี่ม้าพา</t>
  </si>
  <si>
    <t>13. ค่าบริการจัดส่งนวัตกรรมทางไปรษณีย์ไปยังกลุ่มเป้าหมาย</t>
  </si>
  <si>
    <t>14. ค่าวัสดุ</t>
  </si>
  <si>
    <t>15. ค่าสาธารณูปโภค</t>
  </si>
  <si>
    <t>3. ค่าตอบแทนผู้ทรงคุณวุฒิในการวิพากษ์ข้อมูลและเครื่องมือ</t>
  </si>
  <si>
    <t>การวิจัย</t>
  </si>
  <si>
    <t>8. ค่าจ้างเหมาเก็บข้อมูลเพื่อติดตามการดำเนินงานและสังเคราะห์</t>
  </si>
  <si>
    <t xml:space="preserve">ข้อมูลในพื้นที่ </t>
  </si>
  <si>
    <t>2.2  โครงการการพัฒนาอาหารท้องถิ่นแบบมีส่วนร่วมเพื่อหนุน</t>
  </si>
  <si>
    <t>4.2 แนวทางการพัฒนาและลักษณะเฉพาะของเคลือบผลึก</t>
  </si>
  <si>
    <t>4.3 หุ่นยนต์และระบบอัตโนมัติสำหรับกระบวนการผลิต</t>
  </si>
  <si>
    <t xml:space="preserve">5.3 การออกแบบสมุดภาพและแอพลิเคชั่นระบายสี </t>
  </si>
  <si>
    <t>5.2 การยกระดับรถม้าจำลองเป็นผลิตภัณฑ์ท้องถิ่นที่มี</t>
  </si>
  <si>
    <t>4. แผนงานวิจัย :  การยกระดับกระบวนการผลิตและออกแบบ</t>
  </si>
  <si>
    <t>ผลิตภัณฑ์เซรามิกของจังหวัดลำปาง</t>
  </si>
  <si>
    <t>กิจกรรม : การวิจัยประยุกต์เชิงลึกหรือต่อยอดเพื่อนำไปใช้แก้ไข</t>
  </si>
  <si>
    <t>ปัญหาการดำเนินงานของหน่วยงาน</t>
  </si>
  <si>
    <t>14(2)</t>
  </si>
  <si>
    <t>209-382</t>
  </si>
  <si>
    <t>2.3 โครงการ รูปแบบกิจกรรมพื้นบ้านแบบมีส่วนร่วมของ</t>
  </si>
  <si>
    <t>ชุมชนคนลำปางเพื่ออนุรักษ์และสืบสานวัฒนธรรมผ่านวิถี</t>
  </si>
  <si>
    <t>การท่องเที่ยวเชิงสร้างสรรค์</t>
  </si>
  <si>
    <t xml:space="preserve">ผู้ให้ข้อมูลกิจกรรมพื้นบ้านแก่นักท่องเที่ยว 5 อำเภอ </t>
  </si>
  <si>
    <t>จำนวน 1 คนๆละ 6 ชม. ๆ ละ 600 บาท</t>
  </si>
  <si>
    <t xml:space="preserve">กลุ่มย่อยของแต่ละชุมชนโดยเชิญตัวแทนชุมชน 5 อำเภอ </t>
  </si>
  <si>
    <t xml:space="preserve">ๆ ละ 20 คนร่วมกับคณะวิจัย 5 คน คนละ 100 บาท </t>
  </si>
  <si>
    <t>จำนวน 25 ครั้ง</t>
  </si>
  <si>
    <t xml:space="preserve">ชุดๆ ละ 100 บาท </t>
  </si>
  <si>
    <t>หน่วยงานที่เกี่ยวข้อง จำนวน 5 อำเภอ</t>
  </si>
  <si>
    <t>2,000 บาท</t>
  </si>
  <si>
    <t>ที่ใช้ในการประชุม ฯลฯ</t>
  </si>
  <si>
    <t>จำนวน 6 กล่องๆ ละ 2,650 บาท</t>
  </si>
  <si>
    <t>300 บาท</t>
  </si>
  <si>
    <t>ละ 400 บาท</t>
  </si>
  <si>
    <t>6 ชั่วโมง</t>
  </si>
  <si>
    <t>1. เพื่อวิเคราะห์ภูมิปัญญาพื้นบ้านแบบมีส่วนร่วม</t>
  </si>
  <si>
    <t>ของชุมชนคนลำปางในการอนุรักษ์และสืบสาน</t>
  </si>
  <si>
    <t>วัฒนธรรมที่มีเอกลักษณ์ผ่านวิถีการท่องเที่ยว</t>
  </si>
  <si>
    <t>วัฒนธรรมเชิงสร้างสรรค์</t>
  </si>
  <si>
    <t>2. เพื่อจำแนกภูมิปัญญาพื้นบ้านผ่านการบูรณาการ</t>
  </si>
  <si>
    <t>กิจกรรมแบบมีส่วนร่วมของชุมชนคนลำปางในการ</t>
  </si>
  <si>
    <t>อนุรักษ์และสืบสานวัฒนธรรมที่มีเอกลักษณ์</t>
  </si>
  <si>
    <t>ผ่านวิถีการท่องเที่ยววัฒนธรรมเชิงสร้างสรรค์</t>
  </si>
  <si>
    <t>3. เพื่อเชื่อมโยงรูปแบบกิจกรรมพื้นบ้านแบบมี</t>
  </si>
  <si>
    <t>ส่วนร่วมของชุมชนคนลำปางเพื่ออนุรักษ์และ</t>
  </si>
  <si>
    <t>สืบสานวัฒนธรรมที่มีเอกลักษณ์ผ่านวิถี</t>
  </si>
  <si>
    <t>การท่องเที่ยววัฒนธรรมเชิงสร้างสรรค์</t>
  </si>
  <si>
    <t>1. ชุมชนเกิดการอนุรักษ์และสืบสานวัฒนธรรม</t>
  </si>
  <si>
    <t>โดยจัดกิจกรรมแบบจำแนกภูมิปัญญาพื้นบ้าน</t>
  </si>
  <si>
    <t>ที่มีเอกลักษณ์</t>
  </si>
  <si>
    <t>2. เกิดการเชื่อมโยงรูปแบบกิจกรรมพื้นบ้าน</t>
  </si>
  <si>
    <t>ต่างๆโดยชุมชนมีส่วนร่วมพื่ออนุรักษ์และสืบสาน</t>
  </si>
  <si>
    <t>วัฒนธรรมที่มีเอกลักษณ์</t>
  </si>
  <si>
    <t>3.หน่วยงานภาครัฐและเอกชนสามารถนำข้อมูล</t>
  </si>
  <si>
    <t>ใช้เป็นแนวทางสนับสนุนหรือส่งเสริมด้านการ</t>
  </si>
  <si>
    <t>ท่องเที่ยวเชิงวัฒนธรรมในการอนุรักษ์และสืบสาน</t>
  </si>
  <si>
    <t>กิจกรรมพื้นบ้านที่เป็นเอกลักษณ์ของท้องถิ่น</t>
  </si>
  <si>
    <t xml:space="preserve"> เพื่อรองรับการส่งเสริมอุตสาหกรรมการท่องเที่ยว</t>
  </si>
  <si>
    <t>ต่อไปในอนาคต</t>
  </si>
  <si>
    <t>1. ค่าตอบแทนวิทยากรการจัดอบรมมัคคุเทศก์สูงวัย</t>
  </si>
  <si>
    <t>2. ค่าน้ำมันเชื้อเพลิงในการลงพื้นที่ 5 อำเภอ ตลอดโครงการ</t>
  </si>
  <si>
    <t>3. ค่าจ้างเหมาจัดอาหารกลางวันและอาหารว่างการจัดประชุม</t>
  </si>
  <si>
    <t>4. ค่าจ้างทำเอกสารประกอบการจัดอบรมผู้ให้ข้อมูลกิจกรรม</t>
  </si>
  <si>
    <t>พื้นบ้านแก่นักท่องเที่ยว 5 อำเภอๆ ละ 5 ชุด A21ชุดละ 50 บาท</t>
  </si>
  <si>
    <t>5. ค่าจ้างทำเอกสารประกอบการจัดประชุมวางแผนและจัดทำ</t>
  </si>
  <si>
    <t>คู่มือกิจกรรมพื้นบ้านของชุมชน 5 อำเภอๆ ละ 20 ชุดๆ ละ 20 บาท</t>
  </si>
  <si>
    <t xml:space="preserve">6. ค่าจัดทำคู่มือกิจกรรมพื้นบ้านของชุมชน 5 อำเภอๆ ละ 100  </t>
  </si>
  <si>
    <t>7. ค่าจัดทำแผ่นพับ/โปสเตอร์ ให้แก่กลุ่มเป้าหมายและ</t>
  </si>
  <si>
    <t xml:space="preserve">8. ค่าเช่าสถานที่จัดประชุมจำนวน5 อำเภอ ๆ ละ5 ครั้ง ๆ ละ </t>
  </si>
  <si>
    <t xml:space="preserve">9. ค่าวัสดุ เช่น ปากกา ดินสอ กระดาษ และอุปกรณ์ต่างๆ </t>
  </si>
  <si>
    <t xml:space="preserve">10. ค่าวัสดุคอมพิวเตอร์ หมึกปริ้นเตอร์ HP LaserJet 85A </t>
  </si>
  <si>
    <t xml:space="preserve">11. ค่าจ้างจัดทำรายงานความก้าวหน้า จำนวน 10 เล่มๆ ละ </t>
  </si>
  <si>
    <t xml:space="preserve">12. ค่าจ้างจัดทำรายงานฉบับสมบูรณ์ จำนวน 20 เล่ม ๆ </t>
  </si>
  <si>
    <t>13. ค่าจ้างเหมาถอดเทปพร้อมพิมพ์ข้อมูล 25 ครั้งๆ ละ 500 บาท</t>
  </si>
  <si>
    <t xml:space="preserve">14. ค่าสาธารณูปโภค </t>
  </si>
  <si>
    <t>2.4 การพัฒนาเว็บแอพพลิเคชั่นเพื่อการส่งเสริมเส้นทาง</t>
  </si>
  <si>
    <t>1.แผนงานบูรณาการวิจัยและนวัตกรรม</t>
  </si>
  <si>
    <t>1.1 โครงการวิจัยและนวัตกรรมเพื่อสร้างความมั่งคั่งทางเศรษฐกิจ</t>
  </si>
  <si>
    <t>2.แผนงานบูรณาการพัฒนาพื้นที่ระดับภาค</t>
  </si>
  <si>
    <t>เป้าหมาย/แนวทาง
ตามแผนงานบูรณาการวิจัยและนวัตกรรม</t>
  </si>
  <si>
    <r>
      <t xml:space="preserve">(ใส่เครื่องหมาย </t>
    </r>
    <r>
      <rPr>
        <b/>
        <sz val="12"/>
        <rFont val="Symbol"/>
        <family val="1"/>
      </rPr>
      <t>Ö</t>
    </r>
    <r>
      <rPr>
        <b/>
        <sz val="12"/>
        <rFont val="TH SarabunPSK"/>
        <family val="2"/>
      </rPr>
      <t xml:space="preserve"> )</t>
    </r>
  </si>
  <si>
    <t>เป้าหมายที่ 1</t>
  </si>
  <si>
    <t>เป้าหมายที่ 2</t>
  </si>
  <si>
    <t>เป้าหมายที่ 3</t>
  </si>
  <si>
    <t>ü</t>
  </si>
  <si>
    <t>12 เดือน</t>
  </si>
  <si>
    <t>เบิกจ่าย
(ณ 8 มิ.ย. 61)</t>
  </si>
  <si>
    <t>ค่าใช้จ่ายโครงการวิจัยและนวัตกรรมปีงบประมาณ พ.ศ. 2563</t>
  </si>
  <si>
    <t>แผนงานวิจัย เรื่อง  แนวทางการพัฒนาการท่องเที่ยว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</si>
</sst>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_-* #,##0_-;\-* #,##0_-;_-* &quot;-&quot;??_-;_-@_-"/>
    <numFmt numFmtId="170" formatCode="0.0"/>
    <numFmt numFmtId="171" formatCode="_-* #,##0.0000_-;\-* #,##0.0000_-;_-* &quot;-&quot;??_-;_-@_-"/>
    <numFmt numFmtId="172" formatCode="#,##0.0000,,;;0"/>
    <numFmt numFmtId="173" formatCode="0.0000"/>
    <numFmt numFmtId="174" formatCode="#,##0_-"/>
    <numFmt numFmtId="175" formatCode="#,##0.00_ ;\-#,##0.00_ "/>
    <numFmt numFmtId="176" formatCode="_(* #,##0_);_(* \(#,##0\);_(* &quot;-&quot;??_);_(@_)"/>
    <numFmt numFmtId="177" formatCode="_-* #,##0.000_-;\-* #,##0.000_-;_-* &quot;-&quot;??_-;_-@_-"/>
    <numFmt numFmtId="178" formatCode="#,##0_ ;\-#,##0\ "/>
    <numFmt numFmtId="179" formatCode="_-* #,##0.0000_-;\-* #,##0.0000_-;_-* &quot;-&quot;??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#,##0.0;[Red]\-#,##0.0"/>
    <numFmt numFmtId="186" formatCode="_(* #,##0_);_(* \(#,##0\);_(* &quot;-&quot;_);_(@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_(* #,##0.0000_);_(* \(#,##0.0000\);_(* &quot;-&quot;??_);_(@_)"/>
    <numFmt numFmtId="190" formatCode="0.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นูลมรผ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sz val="12"/>
      <color indexed="12"/>
      <name val="Arial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2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12"/>
      <name val="TH SarabunPSK"/>
      <family val="2"/>
    </font>
    <font>
      <b/>
      <sz val="26"/>
      <color indexed="10"/>
      <name val="TH SarabunPSK"/>
      <family val="2"/>
    </font>
    <font>
      <sz val="2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8"/>
      <color indexed="8"/>
      <name val="TH SarabunPSK"/>
      <family val="2"/>
    </font>
    <font>
      <b/>
      <sz val="18"/>
      <color indexed="12"/>
      <name val="TH SarabunPSK"/>
      <family val="2"/>
    </font>
    <font>
      <sz val="10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sz val="20"/>
      <color indexed="8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u val="single"/>
      <sz val="12"/>
      <name val="TH SarabunPSK"/>
      <family val="2"/>
    </font>
    <font>
      <b/>
      <u val="single"/>
      <sz val="12"/>
      <name val="TH SarabunPSK"/>
      <family val="2"/>
    </font>
    <font>
      <sz val="15"/>
      <name val="TH SarabunPSK"/>
      <family val="2"/>
    </font>
    <font>
      <b/>
      <u val="single"/>
      <sz val="16"/>
      <color indexed="10"/>
      <name val="TH SarabunPSK"/>
      <family val="2"/>
    </font>
    <font>
      <u val="singleAccounting"/>
      <sz val="18"/>
      <name val="TH SarabunPSK"/>
      <family val="2"/>
    </font>
    <font>
      <sz val="12"/>
      <name val="Wingdings 2"/>
      <family val="1"/>
    </font>
    <font>
      <b/>
      <sz val="12"/>
      <name val="Symbol"/>
      <family val="1"/>
    </font>
    <font>
      <sz val="12"/>
      <name val="Symbol"/>
      <family val="1"/>
    </font>
    <font>
      <b/>
      <u val="single"/>
      <sz val="16"/>
      <name val="TH SarabunPSK"/>
      <family val="2"/>
    </font>
    <font>
      <b/>
      <u val="single"/>
      <sz val="18"/>
      <name val="TH SarabunPSK"/>
      <family val="2"/>
    </font>
    <font>
      <b/>
      <sz val="11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color indexed="10"/>
      <name val="TH SarabunIT๙"/>
      <family val="2"/>
    </font>
    <font>
      <sz val="16"/>
      <color indexed="10"/>
      <name val="TH SarabunPSK"/>
      <family val="2"/>
    </font>
    <font>
      <sz val="12"/>
      <color indexed="10"/>
      <name val="TH SarabunPSK"/>
      <family val="2"/>
    </font>
    <font>
      <vertAlign val="subscript"/>
      <sz val="12"/>
      <name val="TH SarabunPSK"/>
      <family val="2"/>
    </font>
    <font>
      <sz val="12"/>
      <color indexed="8"/>
      <name val="TH SarabunPSK"/>
      <family val="2"/>
    </font>
    <font>
      <u val="single"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2"/>
      <color indexed="8"/>
      <name val="Cordia New"/>
      <family val="2"/>
    </font>
    <font>
      <sz val="12"/>
      <color indexed="8"/>
      <name val="Times New Roman"/>
      <family val="1"/>
    </font>
    <font>
      <b/>
      <sz val="10"/>
      <name val="TH SarabunPSK"/>
      <family val="2"/>
    </font>
    <font>
      <sz val="12"/>
      <name val="Wingdings"/>
      <family val="0"/>
    </font>
    <font>
      <sz val="15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0"/>
      <name val="TH SarabunIT๙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9"/>
      <color indexed="8"/>
      <name val="TH SarabunPSK"/>
      <family val="2"/>
    </font>
    <font>
      <b/>
      <sz val="9"/>
      <color indexed="8"/>
      <name val="TH SarabunPSK"/>
      <family val="2"/>
    </font>
    <font>
      <sz val="12"/>
      <color indexed="8"/>
      <name val="Tahoma"/>
      <family val="0"/>
    </font>
    <font>
      <sz val="12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rgb="FFFF0000"/>
      <name val="TH SarabunIT๙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9"/>
      <color theme="1"/>
      <name val="TH SarabunPSK"/>
      <family val="2"/>
    </font>
    <font>
      <b/>
      <sz val="9"/>
      <color theme="1"/>
      <name val="TH SarabunPSK"/>
      <family val="2"/>
    </font>
    <font>
      <b/>
      <sz val="18"/>
      <color theme="1"/>
      <name val="TH SarabunPSK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hair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double"/>
    </border>
    <border>
      <left style="thin"/>
      <right style="thin"/>
      <top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" fillId="16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4" borderId="0" applyNumberFormat="0" applyBorder="0" applyAlignment="0" applyProtection="0"/>
    <xf numFmtId="9" fontId="14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5" fillId="7" borderId="3" applyNumberFormat="0" applyAlignment="0" applyProtection="0"/>
    <xf numFmtId="0" fontId="16" fillId="18" borderId="0" applyNumberFormat="0" applyBorder="0" applyAlignment="0" applyProtection="0"/>
    <xf numFmtId="0" fontId="17" fillId="0" borderId="6" applyNumberFormat="0" applyFill="0" applyAlignment="0" applyProtection="0"/>
    <xf numFmtId="0" fontId="18" fillId="3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9" fillId="16" borderId="7" applyNumberFormat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1162"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3" fillId="0" borderId="0" xfId="43" applyFont="1" applyAlignment="1" applyProtection="1">
      <alignment vertical="center"/>
      <protection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33" fillId="0" borderId="0" xfId="43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>
      <alignment horizontal="right" vertical="center" wrapText="1"/>
    </xf>
    <xf numFmtId="0" fontId="33" fillId="0" borderId="0" xfId="43" applyFont="1" applyAlignment="1" applyProtection="1">
      <alignment horizontal="left" vertical="center" wrapText="1"/>
      <protection/>
    </xf>
    <xf numFmtId="0" fontId="33" fillId="0" borderId="0" xfId="43" applyFont="1" applyAlignment="1" applyProtection="1">
      <alignment vertical="center" wrapText="1"/>
      <protection/>
    </xf>
    <xf numFmtId="0" fontId="24" fillId="0" borderId="0" xfId="0" applyFont="1" applyAlignment="1">
      <alignment horizontal="right"/>
    </xf>
    <xf numFmtId="0" fontId="35" fillId="0" borderId="0" xfId="63" applyFont="1">
      <alignment/>
      <protection/>
    </xf>
    <xf numFmtId="0" fontId="36" fillId="0" borderId="0" xfId="63" applyFont="1" applyAlignment="1">
      <alignment horizontal="left"/>
      <protection/>
    </xf>
    <xf numFmtId="0" fontId="36" fillId="0" borderId="0" xfId="63" applyFont="1">
      <alignment/>
      <protection/>
    </xf>
    <xf numFmtId="0" fontId="35" fillId="0" borderId="12" xfId="63" applyFont="1" applyBorder="1" applyAlignment="1">
      <alignment horizontal="center"/>
      <protection/>
    </xf>
    <xf numFmtId="0" fontId="35" fillId="0" borderId="13" xfId="63" applyFont="1" applyBorder="1" applyAlignment="1">
      <alignment horizontal="center"/>
      <protection/>
    </xf>
    <xf numFmtId="0" fontId="35" fillId="0" borderId="14" xfId="63" applyFont="1" applyBorder="1" applyAlignment="1">
      <alignment horizontal="center"/>
      <protection/>
    </xf>
    <xf numFmtId="0" fontId="35" fillId="0" borderId="0" xfId="63" applyFont="1" applyAlignment="1">
      <alignment vertical="top"/>
      <protection/>
    </xf>
    <xf numFmtId="0" fontId="37" fillId="0" borderId="15" xfId="63" applyFont="1" applyBorder="1" applyAlignment="1">
      <alignment vertical="top"/>
      <protection/>
    </xf>
    <xf numFmtId="3" fontId="37" fillId="0" borderId="16" xfId="63" applyNumberFormat="1" applyFont="1" applyBorder="1" applyAlignment="1">
      <alignment vertical="top"/>
      <protection/>
    </xf>
    <xf numFmtId="0" fontId="37" fillId="0" borderId="16" xfId="63" applyFont="1" applyBorder="1" applyAlignment="1">
      <alignment vertical="top"/>
      <protection/>
    </xf>
    <xf numFmtId="3" fontId="37" fillId="0" borderId="17" xfId="63" applyNumberFormat="1" applyFont="1" applyBorder="1" applyAlignment="1">
      <alignment vertical="top"/>
      <protection/>
    </xf>
    <xf numFmtId="0" fontId="37" fillId="0" borderId="18" xfId="63" applyFont="1" applyBorder="1" applyAlignment="1">
      <alignment vertical="top"/>
      <protection/>
    </xf>
    <xf numFmtId="0" fontId="37" fillId="0" borderId="19" xfId="63" applyFont="1" applyBorder="1" applyAlignment="1">
      <alignment vertical="top"/>
      <protection/>
    </xf>
    <xf numFmtId="3" fontId="37" fillId="0" borderId="20" xfId="63" applyNumberFormat="1" applyFont="1" applyBorder="1" applyAlignment="1">
      <alignment vertical="top"/>
      <protection/>
    </xf>
    <xf numFmtId="0" fontId="37" fillId="0" borderId="17" xfId="63" applyFont="1" applyBorder="1" applyAlignment="1">
      <alignment vertical="top"/>
      <protection/>
    </xf>
    <xf numFmtId="0" fontId="37" fillId="0" borderId="20" xfId="63" applyFont="1" applyBorder="1" applyAlignment="1">
      <alignment vertical="top"/>
      <protection/>
    </xf>
    <xf numFmtId="0" fontId="37" fillId="0" borderId="21" xfId="63" applyFont="1" applyBorder="1" applyAlignment="1">
      <alignment vertical="top"/>
      <protection/>
    </xf>
    <xf numFmtId="169" fontId="37" fillId="0" borderId="20" xfId="34" applyNumberFormat="1" applyFont="1" applyBorder="1" applyAlignment="1">
      <alignment vertical="top"/>
    </xf>
    <xf numFmtId="3" fontId="37" fillId="0" borderId="21" xfId="63" applyNumberFormat="1" applyFont="1" applyBorder="1" applyAlignment="1">
      <alignment vertical="top"/>
      <protection/>
    </xf>
    <xf numFmtId="0" fontId="35" fillId="0" borderId="19" xfId="63" applyFont="1" applyBorder="1" applyAlignment="1">
      <alignment vertical="top"/>
      <protection/>
    </xf>
    <xf numFmtId="0" fontId="35" fillId="0" borderId="20" xfId="63" applyFont="1" applyBorder="1" applyAlignment="1">
      <alignment vertical="top"/>
      <protection/>
    </xf>
    <xf numFmtId="0" fontId="35" fillId="0" borderId="21" xfId="63" applyFont="1" applyBorder="1" applyAlignment="1">
      <alignment vertical="top"/>
      <protection/>
    </xf>
    <xf numFmtId="0" fontId="37" fillId="0" borderId="22" xfId="63" applyFont="1" applyBorder="1">
      <alignment/>
      <protection/>
    </xf>
    <xf numFmtId="169" fontId="37" fillId="0" borderId="23" xfId="34" applyNumberFormat="1" applyFont="1" applyBorder="1" applyAlignment="1">
      <alignment/>
    </xf>
    <xf numFmtId="0" fontId="37" fillId="0" borderId="23" xfId="63" applyFont="1" applyBorder="1">
      <alignment/>
      <protection/>
    </xf>
    <xf numFmtId="3" fontId="37" fillId="0" borderId="24" xfId="63" applyNumberFormat="1" applyFont="1" applyBorder="1">
      <alignment/>
      <protection/>
    </xf>
    <xf numFmtId="3" fontId="37" fillId="0" borderId="23" xfId="63" applyNumberFormat="1" applyFont="1" applyBorder="1">
      <alignment/>
      <protection/>
    </xf>
    <xf numFmtId="0" fontId="37" fillId="0" borderId="0" xfId="63" applyFont="1" applyAlignment="1">
      <alignment vertical="top"/>
      <protection/>
    </xf>
    <xf numFmtId="0" fontId="29" fillId="0" borderId="0" xfId="63" applyFont="1" applyAlignment="1">
      <alignment horizontal="center"/>
      <protection/>
    </xf>
    <xf numFmtId="0" fontId="30" fillId="0" borderId="0" xfId="63" applyFont="1">
      <alignment/>
      <protection/>
    </xf>
    <xf numFmtId="0" fontId="29" fillId="0" borderId="0" xfId="63" applyFont="1" applyAlignment="1">
      <alignment horizontal="left"/>
      <protection/>
    </xf>
    <xf numFmtId="0" fontId="29" fillId="0" borderId="0" xfId="63" applyFont="1">
      <alignment/>
      <protection/>
    </xf>
    <xf numFmtId="0" fontId="30" fillId="0" borderId="12" xfId="63" applyFont="1" applyBorder="1" applyAlignment="1">
      <alignment horizontal="center"/>
      <protection/>
    </xf>
    <xf numFmtId="0" fontId="30" fillId="0" borderId="13" xfId="63" applyFont="1" applyBorder="1" applyAlignment="1">
      <alignment horizontal="center"/>
      <protection/>
    </xf>
    <xf numFmtId="0" fontId="30" fillId="0" borderId="14" xfId="63" applyFont="1" applyBorder="1" applyAlignment="1">
      <alignment horizontal="center"/>
      <protection/>
    </xf>
    <xf numFmtId="0" fontId="30" fillId="0" borderId="15" xfId="63" applyFont="1" applyBorder="1">
      <alignment/>
      <protection/>
    </xf>
    <xf numFmtId="169" fontId="30" fillId="0" borderId="16" xfId="34" applyNumberFormat="1" applyFont="1" applyBorder="1" applyAlignment="1">
      <alignment/>
    </xf>
    <xf numFmtId="0" fontId="30" fillId="0" borderId="16" xfId="63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0" fontId="30" fillId="0" borderId="19" xfId="63" applyFont="1" applyBorder="1">
      <alignment/>
      <protection/>
    </xf>
    <xf numFmtId="169" fontId="30" fillId="0" borderId="20" xfId="34" applyNumberFormat="1" applyFont="1" applyBorder="1" applyAlignment="1">
      <alignment/>
    </xf>
    <xf numFmtId="0" fontId="30" fillId="0" borderId="20" xfId="63" applyFont="1" applyBorder="1">
      <alignment/>
      <protection/>
    </xf>
    <xf numFmtId="3" fontId="30" fillId="0" borderId="21" xfId="63" applyNumberFormat="1" applyFont="1" applyBorder="1">
      <alignment/>
      <protection/>
    </xf>
    <xf numFmtId="3" fontId="30" fillId="0" borderId="20" xfId="63" applyNumberFormat="1" applyFont="1" applyBorder="1">
      <alignment/>
      <protection/>
    </xf>
    <xf numFmtId="0" fontId="30" fillId="0" borderId="22" xfId="63" applyFont="1" applyBorder="1">
      <alignment/>
      <protection/>
    </xf>
    <xf numFmtId="169" fontId="30" fillId="0" borderId="23" xfId="34" applyNumberFormat="1" applyFont="1" applyBorder="1" applyAlignment="1">
      <alignment/>
    </xf>
    <xf numFmtId="0" fontId="30" fillId="0" borderId="23" xfId="63" applyFont="1" applyBorder="1">
      <alignment/>
      <protection/>
    </xf>
    <xf numFmtId="0" fontId="38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0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1" fillId="0" borderId="27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18" borderId="16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0" fillId="24" borderId="13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vertical="center"/>
    </xf>
    <xf numFmtId="0" fontId="41" fillId="0" borderId="32" xfId="0" applyFont="1" applyBorder="1" applyAlignment="1">
      <alignment horizontal="left"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horizontal="left" vertical="center"/>
    </xf>
    <xf numFmtId="0" fontId="41" fillId="0" borderId="3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169" fontId="41" fillId="0" borderId="0" xfId="34" applyNumberFormat="1" applyFont="1" applyAlignment="1">
      <alignment vertical="center"/>
    </xf>
    <xf numFmtId="169" fontId="41" fillId="0" borderId="0" xfId="34" applyNumberFormat="1" applyFont="1" applyAlignment="1">
      <alignment/>
    </xf>
    <xf numFmtId="169" fontId="41" fillId="0" borderId="0" xfId="34" applyNumberFormat="1" applyFont="1" applyAlignment="1">
      <alignment horizontal="right"/>
    </xf>
    <xf numFmtId="169" fontId="41" fillId="0" borderId="0" xfId="34" applyNumberFormat="1" applyFont="1" applyAlignment="1">
      <alignment horizontal="center" vertical="center"/>
    </xf>
    <xf numFmtId="169" fontId="41" fillId="0" borderId="0" xfId="34" applyNumberFormat="1" applyFont="1" applyFill="1" applyAlignment="1">
      <alignment vertical="center"/>
    </xf>
    <xf numFmtId="169" fontId="40" fillId="0" borderId="0" xfId="34" applyNumberFormat="1" applyFont="1" applyAlignment="1">
      <alignment/>
    </xf>
    <xf numFmtId="169" fontId="41" fillId="0" borderId="0" xfId="34" applyNumberFormat="1" applyFont="1" applyAlignment="1">
      <alignment horizontal="right" vertical="center"/>
    </xf>
    <xf numFmtId="0" fontId="45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 vertical="center"/>
    </xf>
    <xf numFmtId="0" fontId="41" fillId="0" borderId="0" xfId="43" applyFont="1" applyAlignment="1" applyProtection="1">
      <alignment horizontal="left" vertical="center" wrapText="1"/>
      <protection/>
    </xf>
    <xf numFmtId="0" fontId="41" fillId="0" borderId="0" xfId="43" applyFont="1" applyAlignment="1" applyProtection="1">
      <alignment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center"/>
    </xf>
    <xf numFmtId="169" fontId="41" fillId="0" borderId="0" xfId="34" applyNumberFormat="1" applyFont="1" applyAlignment="1">
      <alignment horizontal="center"/>
    </xf>
    <xf numFmtId="0" fontId="40" fillId="0" borderId="0" xfId="0" applyFont="1" applyAlignment="1">
      <alignment horizontal="right"/>
    </xf>
    <xf numFmtId="0" fontId="40" fillId="18" borderId="37" xfId="0" applyFont="1" applyFill="1" applyBorder="1" applyAlignment="1">
      <alignment horizontal="center" vertical="center" wrapText="1"/>
    </xf>
    <xf numFmtId="0" fontId="40" fillId="18" borderId="13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vertical="center"/>
    </xf>
    <xf numFmtId="0" fontId="40" fillId="0" borderId="0" xfId="0" applyFont="1" applyFill="1" applyAlignment="1" applyProtection="1">
      <alignment vertical="top" wrapText="1"/>
      <protection hidden="1"/>
    </xf>
    <xf numFmtId="0" fontId="40" fillId="0" borderId="0" xfId="0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43" fontId="40" fillId="0" borderId="25" xfId="0" applyNumberFormat="1" applyFont="1" applyBorder="1" applyAlignment="1">
      <alignment/>
    </xf>
    <xf numFmtId="43" fontId="41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18" borderId="38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69" fontId="41" fillId="0" borderId="0" xfId="34" applyNumberFormat="1" applyFont="1" applyFill="1" applyAlignment="1">
      <alignment/>
    </xf>
    <xf numFmtId="0" fontId="41" fillId="0" borderId="0" xfId="0" applyFont="1" applyFill="1" applyAlignment="1">
      <alignment horizontal="right"/>
    </xf>
    <xf numFmtId="0" fontId="40" fillId="0" borderId="38" xfId="0" applyFont="1" applyFill="1" applyBorder="1" applyAlignment="1" applyProtection="1">
      <alignment horizontal="center" vertical="top"/>
      <protection locked="0"/>
    </xf>
    <xf numFmtId="0" fontId="43" fillId="0" borderId="39" xfId="0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>
      <alignment vertical="center"/>
    </xf>
    <xf numFmtId="0" fontId="40" fillId="0" borderId="0" xfId="0" applyFont="1" applyBorder="1" applyAlignment="1">
      <alignment wrapText="1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43" fontId="40" fillId="0" borderId="25" xfId="0" applyNumberFormat="1" applyFont="1" applyFill="1" applyBorder="1" applyAlignment="1">
      <alignment/>
    </xf>
    <xf numFmtId="0" fontId="40" fillId="0" borderId="0" xfId="0" applyFont="1" applyAlignment="1">
      <alignment horizontal="left"/>
    </xf>
    <xf numFmtId="0" fontId="41" fillId="0" borderId="32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171" fontId="41" fillId="0" borderId="0" xfId="34" applyNumberFormat="1" applyFont="1" applyAlignment="1">
      <alignment vertical="center"/>
    </xf>
    <xf numFmtId="171" fontId="40" fillId="0" borderId="0" xfId="34" applyNumberFormat="1" applyFont="1" applyBorder="1" applyAlignment="1">
      <alignment horizontal="left" vertical="top" wrapText="1"/>
    </xf>
    <xf numFmtId="171" fontId="40" fillId="0" borderId="0" xfId="34" applyNumberFormat="1" applyFont="1" applyFill="1" applyBorder="1" applyAlignment="1">
      <alignment/>
    </xf>
    <xf numFmtId="171" fontId="40" fillId="0" borderId="0" xfId="34" applyNumberFormat="1" applyFont="1" applyBorder="1" applyAlignment="1">
      <alignment/>
    </xf>
    <xf numFmtId="171" fontId="41" fillId="0" borderId="0" xfId="34" applyNumberFormat="1" applyFont="1" applyAlignment="1">
      <alignment/>
    </xf>
    <xf numFmtId="171" fontId="40" fillId="0" borderId="0" xfId="34" applyNumberFormat="1" applyFont="1" applyAlignment="1">
      <alignment horizontal="right" vertical="top"/>
    </xf>
    <xf numFmtId="43" fontId="40" fillId="0" borderId="25" xfId="34" applyNumberFormat="1" applyFont="1" applyFill="1" applyBorder="1" applyAlignment="1">
      <alignment/>
    </xf>
    <xf numFmtId="171" fontId="40" fillId="0" borderId="0" xfId="34" applyNumberFormat="1" applyFont="1" applyAlignment="1">
      <alignment/>
    </xf>
    <xf numFmtId="43" fontId="40" fillId="0" borderId="25" xfId="34" applyNumberFormat="1" applyFont="1" applyBorder="1" applyAlignment="1">
      <alignment/>
    </xf>
    <xf numFmtId="43" fontId="41" fillId="0" borderId="0" xfId="34" applyNumberFormat="1" applyFont="1" applyAlignment="1">
      <alignment vertical="center"/>
    </xf>
    <xf numFmtId="171" fontId="41" fillId="0" borderId="0" xfId="34" applyNumberFormat="1" applyFont="1" applyAlignment="1">
      <alignment horizontal="right" vertical="center"/>
    </xf>
    <xf numFmtId="171" fontId="41" fillId="0" borderId="0" xfId="34" applyNumberFormat="1" applyFont="1" applyFill="1" applyAlignment="1">
      <alignment vertical="center"/>
    </xf>
    <xf numFmtId="171" fontId="40" fillId="18" borderId="37" xfId="34" applyNumberFormat="1" applyFont="1" applyFill="1" applyBorder="1" applyAlignment="1">
      <alignment horizontal="center" vertical="center" wrapText="1"/>
    </xf>
    <xf numFmtId="171" fontId="40" fillId="18" borderId="13" xfId="34" applyNumberFormat="1" applyFont="1" applyFill="1" applyBorder="1" applyAlignment="1">
      <alignment horizontal="center" vertical="center" wrapText="1"/>
    </xf>
    <xf numFmtId="171" fontId="40" fillId="0" borderId="0" xfId="34" applyNumberFormat="1" applyFont="1" applyAlignment="1">
      <alignment horizontal="center" vertical="center" wrapText="1"/>
    </xf>
    <xf numFmtId="171" fontId="41" fillId="0" borderId="29" xfId="34" applyNumberFormat="1" applyFont="1" applyBorder="1" applyAlignment="1">
      <alignment vertical="center"/>
    </xf>
    <xf numFmtId="171" fontId="41" fillId="0" borderId="32" xfId="34" applyNumberFormat="1" applyFont="1" applyBorder="1" applyAlignment="1">
      <alignment vertical="center"/>
    </xf>
    <xf numFmtId="171" fontId="41" fillId="0" borderId="33" xfId="34" applyNumberFormat="1" applyFont="1" applyBorder="1" applyAlignment="1">
      <alignment vertical="center"/>
    </xf>
    <xf numFmtId="171" fontId="41" fillId="0" borderId="16" xfId="34" applyNumberFormat="1" applyFont="1" applyBorder="1" applyAlignment="1">
      <alignment vertical="center"/>
    </xf>
    <xf numFmtId="171" fontId="41" fillId="0" borderId="30" xfId="34" applyNumberFormat="1" applyFont="1" applyBorder="1" applyAlignment="1">
      <alignment vertical="center"/>
    </xf>
    <xf numFmtId="171" fontId="41" fillId="0" borderId="34" xfId="34" applyNumberFormat="1" applyFont="1" applyBorder="1" applyAlignment="1">
      <alignment vertical="center"/>
    </xf>
    <xf numFmtId="171" fontId="41" fillId="0" borderId="35" xfId="34" applyNumberFormat="1" applyFont="1" applyBorder="1" applyAlignment="1">
      <alignment vertical="center"/>
    </xf>
    <xf numFmtId="171" fontId="41" fillId="0" borderId="31" xfId="34" applyNumberFormat="1" applyFont="1" applyBorder="1" applyAlignment="1">
      <alignment vertical="center"/>
    </xf>
    <xf numFmtId="171" fontId="41" fillId="0" borderId="40" xfId="34" applyNumberFormat="1" applyFont="1" applyBorder="1" applyAlignment="1">
      <alignment vertical="center"/>
    </xf>
    <xf numFmtId="171" fontId="41" fillId="0" borderId="36" xfId="34" applyNumberFormat="1" applyFont="1" applyBorder="1" applyAlignment="1">
      <alignment vertical="center"/>
    </xf>
    <xf numFmtId="171" fontId="40" fillId="18" borderId="38" xfId="34" applyNumberFormat="1" applyFont="1" applyFill="1" applyBorder="1" applyAlignment="1">
      <alignment vertical="center"/>
    </xf>
    <xf numFmtId="171" fontId="40" fillId="0" borderId="0" xfId="34" applyNumberFormat="1" applyFont="1" applyAlignment="1">
      <alignment vertical="center"/>
    </xf>
    <xf numFmtId="171" fontId="40" fillId="0" borderId="42" xfId="34" applyNumberFormat="1" applyFont="1" applyBorder="1" applyAlignment="1">
      <alignment vertical="center"/>
    </xf>
    <xf numFmtId="171" fontId="40" fillId="0" borderId="0" xfId="34" applyNumberFormat="1" applyFont="1" applyAlignment="1">
      <alignment horizontal="center" vertical="center"/>
    </xf>
    <xf numFmtId="171" fontId="40" fillId="0" borderId="0" xfId="34" applyNumberFormat="1" applyFont="1" applyFill="1" applyBorder="1" applyAlignment="1">
      <alignment vertical="center"/>
    </xf>
    <xf numFmtId="171" fontId="40" fillId="0" borderId="0" xfId="34" applyNumberFormat="1" applyFont="1" applyBorder="1" applyAlignment="1">
      <alignment vertical="center"/>
    </xf>
    <xf numFmtId="171" fontId="41" fillId="0" borderId="0" xfId="34" applyNumberFormat="1" applyFont="1" applyBorder="1" applyAlignment="1">
      <alignment vertical="center"/>
    </xf>
    <xf numFmtId="171" fontId="41" fillId="0" borderId="0" xfId="34" applyNumberFormat="1" applyFont="1" applyAlignment="1">
      <alignment horizontal="left" vertical="center"/>
    </xf>
    <xf numFmtId="169" fontId="41" fillId="0" borderId="0" xfId="34" applyNumberFormat="1" applyFont="1" applyAlignment="1">
      <alignment/>
    </xf>
    <xf numFmtId="169" fontId="40" fillId="0" borderId="0" xfId="34" applyNumberFormat="1" applyFont="1" applyAlignment="1">
      <alignment/>
    </xf>
    <xf numFmtId="169" fontId="40" fillId="18" borderId="13" xfId="34" applyNumberFormat="1" applyFont="1" applyFill="1" applyBorder="1" applyAlignment="1">
      <alignment horizontal="center" vertical="center" wrapText="1"/>
    </xf>
    <xf numFmtId="169" fontId="40" fillId="0" borderId="0" xfId="34" applyNumberFormat="1" applyFont="1" applyAlignment="1">
      <alignment horizontal="center" vertical="center" wrapText="1"/>
    </xf>
    <xf numFmtId="169" fontId="41" fillId="0" borderId="29" xfId="34" applyNumberFormat="1" applyFont="1" applyBorder="1" applyAlignment="1">
      <alignment vertical="center"/>
    </xf>
    <xf numFmtId="169" fontId="41" fillId="0" borderId="32" xfId="34" applyNumberFormat="1" applyFont="1" applyBorder="1" applyAlignment="1">
      <alignment vertical="center"/>
    </xf>
    <xf numFmtId="169" fontId="41" fillId="0" borderId="33" xfId="34" applyNumberFormat="1" applyFont="1" applyBorder="1" applyAlignment="1">
      <alignment vertical="center"/>
    </xf>
    <xf numFmtId="169" fontId="41" fillId="0" borderId="16" xfId="34" applyNumberFormat="1" applyFont="1" applyBorder="1" applyAlignment="1">
      <alignment vertical="center"/>
    </xf>
    <xf numFmtId="169" fontId="41" fillId="0" borderId="30" xfId="34" applyNumberFormat="1" applyFont="1" applyBorder="1" applyAlignment="1">
      <alignment vertical="center"/>
    </xf>
    <xf numFmtId="169" fontId="41" fillId="0" borderId="34" xfId="34" applyNumberFormat="1" applyFont="1" applyBorder="1" applyAlignment="1">
      <alignment vertical="center"/>
    </xf>
    <xf numFmtId="169" fontId="41" fillId="0" borderId="35" xfId="34" applyNumberFormat="1" applyFont="1" applyBorder="1" applyAlignment="1">
      <alignment vertical="center"/>
    </xf>
    <xf numFmtId="169" fontId="41" fillId="0" borderId="31" xfId="34" applyNumberFormat="1" applyFont="1" applyBorder="1" applyAlignment="1">
      <alignment vertical="center"/>
    </xf>
    <xf numFmtId="169" fontId="41" fillId="0" borderId="40" xfId="34" applyNumberFormat="1" applyFont="1" applyBorder="1" applyAlignment="1">
      <alignment vertical="center"/>
    </xf>
    <xf numFmtId="169" fontId="41" fillId="0" borderId="36" xfId="34" applyNumberFormat="1" applyFont="1" applyBorder="1" applyAlignment="1">
      <alignment vertical="center"/>
    </xf>
    <xf numFmtId="169" fontId="40" fillId="18" borderId="38" xfId="34" applyNumberFormat="1" applyFont="1" applyFill="1" applyBorder="1" applyAlignment="1">
      <alignment vertical="center"/>
    </xf>
    <xf numFmtId="169" fontId="40" fillId="0" borderId="41" xfId="34" applyNumberFormat="1" applyFont="1" applyBorder="1" applyAlignment="1">
      <alignment vertical="center"/>
    </xf>
    <xf numFmtId="169" fontId="40" fillId="0" borderId="42" xfId="34" applyNumberFormat="1" applyFont="1" applyBorder="1" applyAlignment="1">
      <alignment vertical="center"/>
    </xf>
    <xf numFmtId="169" fontId="40" fillId="0" borderId="0" xfId="34" applyNumberFormat="1" applyFont="1" applyAlignment="1">
      <alignment vertical="center"/>
    </xf>
    <xf numFmtId="169" fontId="41" fillId="0" borderId="0" xfId="34" applyNumberFormat="1" applyFont="1" applyBorder="1" applyAlignment="1">
      <alignment vertical="center"/>
    </xf>
    <xf numFmtId="0" fontId="40" fillId="0" borderId="0" xfId="0" applyFont="1" applyFill="1" applyAlignment="1" applyProtection="1">
      <alignment/>
      <protection hidden="1"/>
    </xf>
    <xf numFmtId="0" fontId="41" fillId="0" borderId="0" xfId="59" applyFont="1">
      <alignment/>
      <protection/>
    </xf>
    <xf numFmtId="0" fontId="40" fillId="0" borderId="0" xfId="59" applyFont="1" applyAlignment="1">
      <alignment horizontal="center"/>
      <protection/>
    </xf>
    <xf numFmtId="0" fontId="40" fillId="0" borderId="20" xfId="59" applyFont="1" applyBorder="1" applyAlignment="1">
      <alignment horizontal="center"/>
      <protection/>
    </xf>
    <xf numFmtId="0" fontId="41" fillId="0" borderId="35" xfId="59" applyFont="1" applyBorder="1">
      <alignment/>
      <protection/>
    </xf>
    <xf numFmtId="0" fontId="41" fillId="0" borderId="0" xfId="59" applyFont="1" applyFill="1">
      <alignment/>
      <protection/>
    </xf>
    <xf numFmtId="0" fontId="41" fillId="0" borderId="36" xfId="59" applyFont="1" applyBorder="1">
      <alignment/>
      <protection/>
    </xf>
    <xf numFmtId="0" fontId="41" fillId="0" borderId="0" xfId="59" applyFont="1" applyBorder="1">
      <alignment/>
      <protection/>
    </xf>
    <xf numFmtId="0" fontId="40" fillId="0" borderId="0" xfId="59" applyFont="1" applyAlignment="1">
      <alignment horizontal="right"/>
      <protection/>
    </xf>
    <xf numFmtId="0" fontId="41" fillId="0" borderId="0" xfId="59" applyFont="1" applyAlignment="1">
      <alignment horizontal="right"/>
      <protection/>
    </xf>
    <xf numFmtId="169" fontId="40" fillId="18" borderId="13" xfId="34" applyNumberFormat="1" applyFont="1" applyFill="1" applyBorder="1" applyAlignment="1">
      <alignment horizontal="center" vertical="center"/>
    </xf>
    <xf numFmtId="169" fontId="41" fillId="0" borderId="33" xfId="34" applyNumberFormat="1" applyFont="1" applyBorder="1" applyAlignment="1">
      <alignment horizontal="left" vertical="center"/>
    </xf>
    <xf numFmtId="169" fontId="41" fillId="0" borderId="33" xfId="34" applyNumberFormat="1" applyFont="1" applyBorder="1" applyAlignment="1">
      <alignment horizontal="center" vertical="center"/>
    </xf>
    <xf numFmtId="169" fontId="41" fillId="0" borderId="43" xfId="34" applyNumberFormat="1" applyFont="1" applyBorder="1" applyAlignment="1">
      <alignment horizontal="center" vertical="center"/>
    </xf>
    <xf numFmtId="169" fontId="41" fillId="0" borderId="32" xfId="34" applyNumberFormat="1" applyFont="1" applyBorder="1" applyAlignment="1">
      <alignment horizontal="center" vertical="center"/>
    </xf>
    <xf numFmtId="169" fontId="41" fillId="0" borderId="32" xfId="34" applyNumberFormat="1" applyFont="1" applyBorder="1" applyAlignment="1">
      <alignment horizontal="left" vertical="center"/>
    </xf>
    <xf numFmtId="169" fontId="41" fillId="0" borderId="35" xfId="34" applyNumberFormat="1" applyFont="1" applyBorder="1" applyAlignment="1">
      <alignment horizontal="left" vertical="center"/>
    </xf>
    <xf numFmtId="169" fontId="41" fillId="0" borderId="35" xfId="34" applyNumberFormat="1" applyFont="1" applyBorder="1" applyAlignment="1">
      <alignment horizontal="center" vertical="center"/>
    </xf>
    <xf numFmtId="169" fontId="41" fillId="0" borderId="44" xfId="34" applyNumberFormat="1" applyFont="1" applyBorder="1" applyAlignment="1">
      <alignment horizontal="center" vertical="center"/>
    </xf>
    <xf numFmtId="169" fontId="41" fillId="0" borderId="34" xfId="34" applyNumberFormat="1" applyFont="1" applyBorder="1" applyAlignment="1">
      <alignment horizontal="center" vertical="center"/>
    </xf>
    <xf numFmtId="169" fontId="41" fillId="0" borderId="34" xfId="34" applyNumberFormat="1" applyFont="1" applyBorder="1" applyAlignment="1">
      <alignment horizontal="left" vertical="center"/>
    </xf>
    <xf numFmtId="169" fontId="41" fillId="0" borderId="36" xfId="34" applyNumberFormat="1" applyFont="1" applyBorder="1" applyAlignment="1">
      <alignment/>
    </xf>
    <xf numFmtId="169" fontId="41" fillId="0" borderId="36" xfId="34" applyNumberFormat="1" applyFont="1" applyBorder="1" applyAlignment="1">
      <alignment horizontal="center" vertical="center"/>
    </xf>
    <xf numFmtId="169" fontId="41" fillId="0" borderId="45" xfId="34" applyNumberFormat="1" applyFont="1" applyBorder="1" applyAlignment="1">
      <alignment horizontal="center" vertical="center"/>
    </xf>
    <xf numFmtId="169" fontId="41" fillId="0" borderId="40" xfId="34" applyNumberFormat="1" applyFont="1" applyBorder="1" applyAlignment="1">
      <alignment horizontal="center" vertical="center"/>
    </xf>
    <xf numFmtId="169" fontId="40" fillId="0" borderId="13" xfId="34" applyNumberFormat="1" applyFont="1" applyFill="1" applyBorder="1" applyAlignment="1">
      <alignment horizontal="center" vertical="center"/>
    </xf>
    <xf numFmtId="169" fontId="40" fillId="0" borderId="13" xfId="34" applyNumberFormat="1" applyFont="1" applyFill="1" applyBorder="1" applyAlignment="1">
      <alignment/>
    </xf>
    <xf numFmtId="169" fontId="40" fillId="0" borderId="0" xfId="34" applyNumberFormat="1" applyFont="1" applyFill="1" applyBorder="1" applyAlignment="1">
      <alignment horizontal="center" vertical="center"/>
    </xf>
    <xf numFmtId="169" fontId="40" fillId="0" borderId="0" xfId="34" applyNumberFormat="1" applyFont="1" applyFill="1" applyBorder="1" applyAlignment="1">
      <alignment/>
    </xf>
    <xf numFmtId="169" fontId="41" fillId="0" borderId="36" xfId="34" applyNumberFormat="1" applyFont="1" applyBorder="1" applyAlignment="1">
      <alignment horizontal="left" vertical="center"/>
    </xf>
    <xf numFmtId="169" fontId="40" fillId="25" borderId="13" xfId="34" applyNumberFormat="1" applyFont="1" applyFill="1" applyBorder="1" applyAlignment="1">
      <alignment/>
    </xf>
    <xf numFmtId="0" fontId="40" fillId="18" borderId="4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169" fontId="41" fillId="0" borderId="46" xfId="34" applyNumberFormat="1" applyFont="1" applyBorder="1" applyAlignment="1">
      <alignment vertical="center"/>
    </xf>
    <xf numFmtId="169" fontId="41" fillId="0" borderId="47" xfId="34" applyNumberFormat="1" applyFont="1" applyBorder="1" applyAlignment="1">
      <alignment vertical="center"/>
    </xf>
    <xf numFmtId="169" fontId="41" fillId="0" borderId="48" xfId="34" applyNumberFormat="1" applyFont="1" applyBorder="1" applyAlignment="1">
      <alignment vertical="center"/>
    </xf>
    <xf numFmtId="0" fontId="41" fillId="0" borderId="46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1" fillId="0" borderId="46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169" fontId="41" fillId="21" borderId="37" xfId="34" applyNumberFormat="1" applyFont="1" applyFill="1" applyBorder="1" applyAlignment="1">
      <alignment vertical="center"/>
    </xf>
    <xf numFmtId="169" fontId="41" fillId="0" borderId="37" xfId="34" applyNumberFormat="1" applyFont="1" applyBorder="1" applyAlignment="1">
      <alignment vertical="center"/>
    </xf>
    <xf numFmtId="169" fontId="41" fillId="0" borderId="13" xfId="34" applyNumberFormat="1" applyFont="1" applyBorder="1" applyAlignment="1">
      <alignment vertical="center"/>
    </xf>
    <xf numFmtId="0" fontId="41" fillId="21" borderId="49" xfId="0" applyFont="1" applyFill="1" applyBorder="1" applyAlignment="1">
      <alignment vertical="center"/>
    </xf>
    <xf numFmtId="169" fontId="41" fillId="0" borderId="18" xfId="34" applyNumberFormat="1" applyFont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21" borderId="13" xfId="0" applyFont="1" applyFill="1" applyBorder="1" applyAlignment="1">
      <alignment vertical="center"/>
    </xf>
    <xf numFmtId="0" fontId="40" fillId="0" borderId="37" xfId="0" applyFont="1" applyBorder="1" applyAlignment="1">
      <alignment horizontal="center" vertical="center"/>
    </xf>
    <xf numFmtId="169" fontId="40" fillId="0" borderId="2" xfId="34" applyNumberFormat="1" applyFont="1" applyBorder="1" applyAlignment="1">
      <alignment vertical="center"/>
    </xf>
    <xf numFmtId="169" fontId="40" fillId="18" borderId="13" xfId="34" applyNumberFormat="1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3" fillId="0" borderId="0" xfId="43" applyFont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40" fillId="24" borderId="50" xfId="0" applyFont="1" applyFill="1" applyBorder="1" applyAlignment="1">
      <alignment horizontal="center" vertical="center"/>
    </xf>
    <xf numFmtId="0" fontId="40" fillId="24" borderId="37" xfId="0" applyFont="1" applyFill="1" applyBorder="1" applyAlignment="1">
      <alignment horizontal="center" vertical="center" wrapText="1"/>
    </xf>
    <xf numFmtId="0" fontId="40" fillId="24" borderId="49" xfId="0" applyFont="1" applyFill="1" applyBorder="1" applyAlignment="1">
      <alignment horizontal="center" vertical="center"/>
    </xf>
    <xf numFmtId="0" fontId="40" fillId="24" borderId="50" xfId="0" applyFont="1" applyFill="1" applyBorder="1" applyAlignment="1">
      <alignment horizontal="center" vertical="center" wrapText="1"/>
    </xf>
    <xf numFmtId="43" fontId="41" fillId="0" borderId="35" xfId="0" applyNumberFormat="1" applyFont="1" applyBorder="1" applyAlignment="1">
      <alignment vertical="center"/>
    </xf>
    <xf numFmtId="43" fontId="41" fillId="0" borderId="13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69" fontId="47" fillId="0" borderId="0" xfId="34" applyNumberFormat="1" applyFont="1" applyAlignment="1">
      <alignment vertical="center"/>
    </xf>
    <xf numFmtId="169" fontId="47" fillId="0" borderId="0" xfId="34" applyNumberFormat="1" applyFont="1" applyAlignment="1">
      <alignment/>
    </xf>
    <xf numFmtId="169" fontId="51" fillId="0" borderId="0" xfId="43" applyNumberFormat="1" applyFont="1" applyAlignment="1" applyProtection="1">
      <alignment horizontal="center" vertical="center"/>
      <protection/>
    </xf>
    <xf numFmtId="169" fontId="54" fillId="0" borderId="0" xfId="34" applyNumberFormat="1" applyFont="1" applyAlignment="1">
      <alignment vertical="center"/>
    </xf>
    <xf numFmtId="0" fontId="40" fillId="18" borderId="4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1" fillId="0" borderId="0" xfId="59" applyFont="1" applyAlignment="1">
      <alignment/>
      <protection/>
    </xf>
    <xf numFmtId="0" fontId="40" fillId="4" borderId="20" xfId="59" applyFont="1" applyFill="1" applyBorder="1" applyAlignment="1">
      <alignment horizontal="center" vertical="top"/>
      <protection/>
    </xf>
    <xf numFmtId="0" fontId="40" fillId="4" borderId="49" xfId="59" applyFont="1" applyFill="1" applyBorder="1" applyAlignment="1">
      <alignment horizontal="center" vertical="top"/>
      <protection/>
    </xf>
    <xf numFmtId="0" fontId="41" fillId="26" borderId="39" xfId="59" applyFont="1" applyFill="1" applyBorder="1">
      <alignment/>
      <protection/>
    </xf>
    <xf numFmtId="0" fontId="60" fillId="0" borderId="0" xfId="61" applyFont="1" applyAlignment="1">
      <alignment horizontal="right"/>
      <protection/>
    </xf>
    <xf numFmtId="0" fontId="60" fillId="0" borderId="0" xfId="61" applyFont="1">
      <alignment/>
      <protection/>
    </xf>
    <xf numFmtId="0" fontId="59" fillId="0" borderId="0" xfId="61" applyFont="1" applyAlignment="1">
      <alignment horizontal="center"/>
      <protection/>
    </xf>
    <xf numFmtId="0" fontId="61" fillId="0" borderId="0" xfId="61" applyFont="1" applyAlignment="1">
      <alignment/>
      <protection/>
    </xf>
    <xf numFmtId="0" fontId="61" fillId="0" borderId="0" xfId="61" applyFont="1">
      <alignment/>
      <protection/>
    </xf>
    <xf numFmtId="0" fontId="59" fillId="0" borderId="38" xfId="61" applyFont="1" applyBorder="1" applyAlignment="1">
      <alignment horizontal="center"/>
      <protection/>
    </xf>
    <xf numFmtId="0" fontId="59" fillId="0" borderId="38" xfId="61" applyFont="1" applyBorder="1">
      <alignment/>
      <protection/>
    </xf>
    <xf numFmtId="0" fontId="59" fillId="0" borderId="0" xfId="61" applyFont="1">
      <alignment/>
      <protection/>
    </xf>
    <xf numFmtId="0" fontId="60" fillId="0" borderId="0" xfId="61" applyFont="1" applyFill="1" applyBorder="1">
      <alignment/>
      <protection/>
    </xf>
    <xf numFmtId="0" fontId="63" fillId="0" borderId="0" xfId="61" applyFont="1" applyAlignment="1">
      <alignment horizontal="right"/>
      <protection/>
    </xf>
    <xf numFmtId="0" fontId="60" fillId="0" borderId="0" xfId="61" applyFont="1" applyAlignment="1">
      <alignment horizontal="left"/>
      <protection/>
    </xf>
    <xf numFmtId="0" fontId="60" fillId="16" borderId="33" xfId="61" applyFont="1" applyFill="1" applyBorder="1">
      <alignment/>
      <protection/>
    </xf>
    <xf numFmtId="0" fontId="60" fillId="0" borderId="35" xfId="61" applyFont="1" applyBorder="1">
      <alignment/>
      <protection/>
    </xf>
    <xf numFmtId="0" fontId="60" fillId="0" borderId="46" xfId="61" applyFont="1" applyBorder="1">
      <alignment/>
      <protection/>
    </xf>
    <xf numFmtId="0" fontId="60" fillId="16" borderId="35" xfId="61" applyFont="1" applyFill="1" applyBorder="1">
      <alignment/>
      <protection/>
    </xf>
    <xf numFmtId="0" fontId="62" fillId="0" borderId="35" xfId="61" applyFont="1" applyBorder="1">
      <alignment/>
      <protection/>
    </xf>
    <xf numFmtId="0" fontId="65" fillId="0" borderId="0" xfId="0" applyFont="1" applyBorder="1" applyAlignment="1">
      <alignment vertical="center"/>
    </xf>
    <xf numFmtId="0" fontId="41" fillId="0" borderId="0" xfId="44" applyFont="1" applyBorder="1" applyAlignment="1" applyProtection="1">
      <alignment horizontal="left" vertical="center" wrapText="1"/>
      <protection/>
    </xf>
    <xf numFmtId="0" fontId="41" fillId="0" borderId="0" xfId="44" applyFont="1" applyAlignment="1" applyProtection="1">
      <alignment horizontal="left" vertical="center" wrapText="1"/>
      <protection/>
    </xf>
    <xf numFmtId="0" fontId="41" fillId="0" borderId="0" xfId="0" applyFont="1" applyFill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47" fillId="0" borderId="0" xfId="44" applyFont="1" applyBorder="1" applyAlignment="1" applyProtection="1">
      <alignment horizontal="left" vertical="center" wrapText="1"/>
      <protection/>
    </xf>
    <xf numFmtId="169" fontId="46" fillId="0" borderId="0" xfId="34" applyNumberFormat="1" applyFont="1" applyBorder="1" applyAlignment="1">
      <alignment vertical="center"/>
    </xf>
    <xf numFmtId="169" fontId="47" fillId="0" borderId="0" xfId="34" applyNumberFormat="1" applyFont="1" applyBorder="1" applyAlignment="1">
      <alignment vertical="center"/>
    </xf>
    <xf numFmtId="169" fontId="46" fillId="0" borderId="0" xfId="34" applyNumberFormat="1" applyFont="1" applyBorder="1" applyAlignment="1">
      <alignment horizontal="center" vertical="center"/>
    </xf>
    <xf numFmtId="169" fontId="46" fillId="0" borderId="0" xfId="34" applyNumberFormat="1" applyFont="1" applyAlignment="1">
      <alignment vertical="center"/>
    </xf>
    <xf numFmtId="169" fontId="47" fillId="18" borderId="2" xfId="34" applyNumberFormat="1" applyFont="1" applyFill="1" applyBorder="1" applyAlignment="1">
      <alignment horizontal="center" vertical="center"/>
    </xf>
    <xf numFmtId="169" fontId="46" fillId="0" borderId="0" xfId="34" applyNumberFormat="1" applyFont="1" applyBorder="1" applyAlignment="1">
      <alignment horizontal="left" vertical="center"/>
    </xf>
    <xf numFmtId="169" fontId="47" fillId="0" borderId="0" xfId="34" applyNumberFormat="1" applyFont="1" applyAlignment="1">
      <alignment horizontal="center" vertical="center"/>
    </xf>
    <xf numFmtId="169" fontId="47" fillId="0" borderId="48" xfId="34" applyNumberFormat="1" applyFont="1" applyBorder="1" applyAlignment="1">
      <alignment vertical="center"/>
    </xf>
    <xf numFmtId="169" fontId="47" fillId="0" borderId="51" xfId="34" applyNumberFormat="1" applyFont="1" applyBorder="1" applyAlignment="1">
      <alignment vertical="center"/>
    </xf>
    <xf numFmtId="169" fontId="47" fillId="0" borderId="51" xfId="34" applyNumberFormat="1" applyFont="1" applyBorder="1" applyAlignment="1">
      <alignment horizontal="center" vertical="center"/>
    </xf>
    <xf numFmtId="169" fontId="47" fillId="0" borderId="0" xfId="34" applyNumberFormat="1" applyFont="1" applyBorder="1" applyAlignment="1">
      <alignment horizontal="left" vertical="center"/>
    </xf>
    <xf numFmtId="169" fontId="47" fillId="0" borderId="48" xfId="34" applyNumberFormat="1" applyFont="1" applyBorder="1" applyAlignment="1">
      <alignment horizontal="center" vertical="center"/>
    </xf>
    <xf numFmtId="169" fontId="47" fillId="0" borderId="0" xfId="34" applyNumberFormat="1" applyFont="1" applyAlignment="1">
      <alignment horizontal="left" vertical="center"/>
    </xf>
    <xf numFmtId="169" fontId="66" fillId="0" borderId="0" xfId="34" applyNumberFormat="1" applyFont="1" applyBorder="1" applyAlignment="1">
      <alignment horizontal="center" vertical="center"/>
    </xf>
    <xf numFmtId="169" fontId="47" fillId="0" borderId="52" xfId="34" applyNumberFormat="1" applyFont="1" applyBorder="1" applyAlignment="1">
      <alignment vertical="center"/>
    </xf>
    <xf numFmtId="170" fontId="47" fillId="0" borderId="0" xfId="34" applyNumberFormat="1" applyFont="1" applyAlignment="1">
      <alignment horizontal="left" vertical="center"/>
    </xf>
    <xf numFmtId="0" fontId="67" fillId="0" borderId="0" xfId="61" applyFont="1">
      <alignment/>
      <protection/>
    </xf>
    <xf numFmtId="0" fontId="59" fillId="0" borderId="35" xfId="61" applyFont="1" applyBorder="1">
      <alignment/>
      <protection/>
    </xf>
    <xf numFmtId="0" fontId="60" fillId="0" borderId="35" xfId="61" applyFont="1" applyBorder="1" applyAlignment="1">
      <alignment horizontal="left"/>
      <protection/>
    </xf>
    <xf numFmtId="0" fontId="59" fillId="0" borderId="35" xfId="61" applyFont="1" applyBorder="1" applyAlignment="1">
      <alignment horizontal="left"/>
      <protection/>
    </xf>
    <xf numFmtId="0" fontId="60" fillId="0" borderId="35" xfId="61" applyFont="1" applyFill="1" applyBorder="1">
      <alignment/>
      <protection/>
    </xf>
    <xf numFmtId="0" fontId="60" fillId="0" borderId="35" xfId="61" applyFont="1" applyBorder="1" applyAlignment="1">
      <alignment horizontal="left" indent="1"/>
      <protection/>
    </xf>
    <xf numFmtId="0" fontId="60" fillId="0" borderId="53" xfId="61" applyFont="1" applyBorder="1" applyAlignment="1">
      <alignment horizontal="left" indent="1"/>
      <protection/>
    </xf>
    <xf numFmtId="0" fontId="60" fillId="16" borderId="53" xfId="61" applyFont="1" applyFill="1" applyBorder="1">
      <alignment/>
      <protection/>
    </xf>
    <xf numFmtId="0" fontId="60" fillId="0" borderId="53" xfId="61" applyFont="1" applyBorder="1">
      <alignment/>
      <protection/>
    </xf>
    <xf numFmtId="0" fontId="59" fillId="0" borderId="33" xfId="61" applyFont="1" applyBorder="1">
      <alignment/>
      <protection/>
    </xf>
    <xf numFmtId="0" fontId="60" fillId="0" borderId="33" xfId="61" applyFont="1" applyBorder="1">
      <alignment/>
      <protection/>
    </xf>
    <xf numFmtId="0" fontId="60" fillId="0" borderId="36" xfId="61" applyFont="1" applyBorder="1">
      <alignment/>
      <protection/>
    </xf>
    <xf numFmtId="0" fontId="60" fillId="0" borderId="53" xfId="61" applyFont="1" applyFill="1" applyBorder="1">
      <alignment/>
      <protection/>
    </xf>
    <xf numFmtId="0" fontId="60" fillId="27" borderId="35" xfId="61" applyFont="1" applyFill="1" applyBorder="1">
      <alignment/>
      <protection/>
    </xf>
    <xf numFmtId="0" fontId="59" fillId="0" borderId="13" xfId="61" applyFont="1" applyBorder="1" applyAlignment="1">
      <alignment horizontal="center" vertical="center"/>
      <protection/>
    </xf>
    <xf numFmtId="0" fontId="39" fillId="0" borderId="0" xfId="61" applyFont="1" applyAlignment="1">
      <alignment/>
      <protection/>
    </xf>
    <xf numFmtId="0" fontId="59" fillId="0" borderId="46" xfId="61" applyFont="1" applyBorder="1">
      <alignment/>
      <protection/>
    </xf>
    <xf numFmtId="0" fontId="60" fillId="0" borderId="36" xfId="61" applyFont="1" applyFill="1" applyBorder="1">
      <alignment/>
      <protection/>
    </xf>
    <xf numFmtId="0" fontId="59" fillId="0" borderId="33" xfId="61" applyFont="1" applyBorder="1" applyAlignment="1">
      <alignment horizontal="left"/>
      <protection/>
    </xf>
    <xf numFmtId="0" fontId="60" fillId="0" borderId="33" xfId="61" applyFont="1" applyFill="1" applyBorder="1">
      <alignment/>
      <protection/>
    </xf>
    <xf numFmtId="0" fontId="62" fillId="0" borderId="33" xfId="61" applyFont="1" applyBorder="1">
      <alignment/>
      <protection/>
    </xf>
    <xf numFmtId="0" fontId="59" fillId="0" borderId="54" xfId="61" applyFont="1" applyBorder="1" applyAlignment="1">
      <alignment horizontal="center" vertical="center"/>
      <protection/>
    </xf>
    <xf numFmtId="0" fontId="60" fillId="0" borderId="36" xfId="61" applyFont="1" applyBorder="1" applyAlignment="1">
      <alignment horizontal="left"/>
      <protection/>
    </xf>
    <xf numFmtId="0" fontId="60" fillId="0" borderId="36" xfId="61" applyFont="1" applyFill="1" applyBorder="1" applyAlignment="1">
      <alignment horizontal="left"/>
      <protection/>
    </xf>
    <xf numFmtId="0" fontId="60" fillId="27" borderId="53" xfId="61" applyFont="1" applyFill="1" applyBorder="1">
      <alignment/>
      <protection/>
    </xf>
    <xf numFmtId="0" fontId="60" fillId="0" borderId="0" xfId="62" applyFont="1">
      <alignment/>
      <protection/>
    </xf>
    <xf numFmtId="0" fontId="59" fillId="0" borderId="0" xfId="62" applyFont="1" applyAlignment="1">
      <alignment horizontal="center"/>
      <protection/>
    </xf>
    <xf numFmtId="0" fontId="39" fillId="0" borderId="0" xfId="62" applyFont="1" applyAlignment="1">
      <alignment/>
      <protection/>
    </xf>
    <xf numFmtId="0" fontId="61" fillId="0" borderId="0" xfId="62" applyFont="1" applyAlignment="1">
      <alignment/>
      <protection/>
    </xf>
    <xf numFmtId="0" fontId="61" fillId="0" borderId="0" xfId="62" applyFont="1">
      <alignment/>
      <protection/>
    </xf>
    <xf numFmtId="0" fontId="60" fillId="0" borderId="0" xfId="62" applyFont="1" applyAlignment="1">
      <alignment horizontal="right"/>
      <protection/>
    </xf>
    <xf numFmtId="0" fontId="60" fillId="0" borderId="0" xfId="62" applyFont="1" applyAlignment="1">
      <alignment horizontal="center"/>
      <protection/>
    </xf>
    <xf numFmtId="0" fontId="59" fillId="0" borderId="38" xfId="62" applyFont="1" applyBorder="1" applyAlignment="1">
      <alignment horizontal="center"/>
      <protection/>
    </xf>
    <xf numFmtId="0" fontId="59" fillId="0" borderId="38" xfId="62" applyFont="1" applyBorder="1">
      <alignment/>
      <protection/>
    </xf>
    <xf numFmtId="0" fontId="59" fillId="0" borderId="38" xfId="62" applyFont="1" applyFill="1" applyBorder="1">
      <alignment/>
      <protection/>
    </xf>
    <xf numFmtId="0" fontId="59" fillId="0" borderId="55" xfId="62" applyFont="1" applyBorder="1">
      <alignment/>
      <protection/>
    </xf>
    <xf numFmtId="0" fontId="60" fillId="0" borderId="35" xfId="62" applyFont="1" applyBorder="1">
      <alignment/>
      <protection/>
    </xf>
    <xf numFmtId="0" fontId="60" fillId="16" borderId="35" xfId="62" applyFont="1" applyFill="1" applyBorder="1">
      <alignment/>
      <protection/>
    </xf>
    <xf numFmtId="0" fontId="59" fillId="0" borderId="35" xfId="62" applyFont="1" applyBorder="1">
      <alignment/>
      <protection/>
    </xf>
    <xf numFmtId="0" fontId="59" fillId="0" borderId="35" xfId="62" applyFont="1" applyBorder="1" applyAlignment="1">
      <alignment horizontal="left"/>
      <protection/>
    </xf>
    <xf numFmtId="0" fontId="60" fillId="0" borderId="35" xfId="62" applyFont="1" applyBorder="1" applyAlignment="1">
      <alignment horizontal="left"/>
      <protection/>
    </xf>
    <xf numFmtId="0" fontId="60" fillId="0" borderId="35" xfId="62" applyFont="1" applyBorder="1" applyAlignment="1">
      <alignment horizontal="center"/>
      <protection/>
    </xf>
    <xf numFmtId="0" fontId="62" fillId="0" borderId="35" xfId="62" applyFont="1" applyBorder="1">
      <alignment/>
      <protection/>
    </xf>
    <xf numFmtId="0" fontId="60" fillId="16" borderId="35" xfId="62" applyFont="1" applyFill="1" applyBorder="1" applyAlignment="1">
      <alignment horizontal="left" indent="2"/>
      <protection/>
    </xf>
    <xf numFmtId="0" fontId="60" fillId="0" borderId="35" xfId="62" applyFont="1" applyBorder="1" applyAlignment="1">
      <alignment horizontal="left" indent="2"/>
      <protection/>
    </xf>
    <xf numFmtId="0" fontId="60" fillId="0" borderId="53" xfId="62" applyFont="1" applyBorder="1" applyAlignment="1">
      <alignment horizontal="left" indent="2"/>
      <protection/>
    </xf>
    <xf numFmtId="0" fontId="60" fillId="16" borderId="53" xfId="62" applyFont="1" applyFill="1" applyBorder="1" applyAlignment="1">
      <alignment horizontal="left" indent="2"/>
      <protection/>
    </xf>
    <xf numFmtId="0" fontId="60" fillId="16" borderId="53" xfId="62" applyFont="1" applyFill="1" applyBorder="1">
      <alignment/>
      <protection/>
    </xf>
    <xf numFmtId="0" fontId="60" fillId="0" borderId="53" xfId="62" applyFont="1" applyBorder="1">
      <alignment/>
      <protection/>
    </xf>
    <xf numFmtId="0" fontId="60" fillId="0" borderId="36" xfId="62" applyFont="1" applyBorder="1" applyAlignment="1">
      <alignment horizontal="left"/>
      <protection/>
    </xf>
    <xf numFmtId="0" fontId="60" fillId="0" borderId="36" xfId="62" applyFont="1" applyFill="1" applyBorder="1" applyAlignment="1">
      <alignment horizontal="left" indent="2"/>
      <protection/>
    </xf>
    <xf numFmtId="0" fontId="60" fillId="0" borderId="36" xfId="62" applyFont="1" applyFill="1" applyBorder="1">
      <alignment/>
      <protection/>
    </xf>
    <xf numFmtId="0" fontId="60" fillId="0" borderId="36" xfId="62" applyFont="1" applyBorder="1">
      <alignment/>
      <protection/>
    </xf>
    <xf numFmtId="0" fontId="60" fillId="0" borderId="0" xfId="62" applyFont="1" applyBorder="1" applyAlignment="1">
      <alignment horizontal="left" indent="2"/>
      <protection/>
    </xf>
    <xf numFmtId="0" fontId="60" fillId="0" borderId="0" xfId="62" applyFont="1" applyFill="1" applyBorder="1">
      <alignment/>
      <protection/>
    </xf>
    <xf numFmtId="0" fontId="60" fillId="0" borderId="0" xfId="62" applyFont="1" applyBorder="1">
      <alignment/>
      <protection/>
    </xf>
    <xf numFmtId="0" fontId="63" fillId="0" borderId="0" xfId="62" applyFont="1" applyAlignment="1">
      <alignment horizontal="right"/>
      <protection/>
    </xf>
    <xf numFmtId="0" fontId="60" fillId="0" borderId="0" xfId="62" applyFont="1" applyAlignment="1">
      <alignment horizontal="left"/>
      <protection/>
    </xf>
    <xf numFmtId="0" fontId="60" fillId="27" borderId="35" xfId="62" applyFont="1" applyFill="1" applyBorder="1">
      <alignment/>
      <protection/>
    </xf>
    <xf numFmtId="0" fontId="60" fillId="27" borderId="53" xfId="62" applyFont="1" applyFill="1" applyBorder="1">
      <alignment/>
      <protection/>
    </xf>
    <xf numFmtId="0" fontId="59" fillId="0" borderId="33" xfId="62" applyFont="1" applyBorder="1">
      <alignment/>
      <protection/>
    </xf>
    <xf numFmtId="0" fontId="59" fillId="0" borderId="0" xfId="62" applyFont="1">
      <alignment/>
      <protection/>
    </xf>
    <xf numFmtId="0" fontId="60" fillId="0" borderId="55" xfId="62" applyFont="1" applyBorder="1">
      <alignment/>
      <protection/>
    </xf>
    <xf numFmtId="0" fontId="60" fillId="16" borderId="55" xfId="62" applyFont="1" applyFill="1" applyBorder="1">
      <alignment/>
      <protection/>
    </xf>
    <xf numFmtId="0" fontId="60" fillId="0" borderId="55" xfId="62" applyFont="1" applyFill="1" applyBorder="1">
      <alignment/>
      <protection/>
    </xf>
    <xf numFmtId="0" fontId="60" fillId="0" borderId="46" xfId="62" applyFont="1" applyBorder="1">
      <alignment/>
      <protection/>
    </xf>
    <xf numFmtId="0" fontId="60" fillId="0" borderId="35" xfId="62" applyFont="1" applyFill="1" applyBorder="1">
      <alignment/>
      <protection/>
    </xf>
    <xf numFmtId="0" fontId="59" fillId="0" borderId="46" xfId="62" applyFont="1" applyBorder="1">
      <alignment/>
      <protection/>
    </xf>
    <xf numFmtId="0" fontId="60" fillId="16" borderId="46" xfId="62" applyFont="1" applyFill="1" applyBorder="1">
      <alignment/>
      <protection/>
    </xf>
    <xf numFmtId="0" fontId="60" fillId="0" borderId="46" xfId="62" applyFont="1" applyFill="1" applyBorder="1">
      <alignment/>
      <protection/>
    </xf>
    <xf numFmtId="0" fontId="59" fillId="0" borderId="35" xfId="62" applyFont="1" applyBorder="1" applyAlignment="1">
      <alignment horizontal="left" indent="2"/>
      <protection/>
    </xf>
    <xf numFmtId="0" fontId="59" fillId="0" borderId="46" xfId="62" applyFont="1" applyBorder="1" applyAlignment="1">
      <alignment horizontal="left"/>
      <protection/>
    </xf>
    <xf numFmtId="0" fontId="62" fillId="0" borderId="46" xfId="62" applyFont="1" applyBorder="1">
      <alignment/>
      <protection/>
    </xf>
    <xf numFmtId="0" fontId="60" fillId="0" borderId="36" xfId="62" applyFont="1" applyFill="1" applyBorder="1" applyAlignment="1">
      <alignment horizontal="left"/>
      <protection/>
    </xf>
    <xf numFmtId="0" fontId="60" fillId="0" borderId="53" xfId="62" applyFont="1" applyFill="1" applyBorder="1">
      <alignment/>
      <protection/>
    </xf>
    <xf numFmtId="0" fontId="40" fillId="0" borderId="0" xfId="0" applyFont="1" applyFill="1" applyAlignment="1" applyProtection="1">
      <alignment wrapText="1"/>
      <protection hidden="1"/>
    </xf>
    <xf numFmtId="0" fontId="41" fillId="0" borderId="0" xfId="62" applyFont="1">
      <alignment/>
      <protection/>
    </xf>
    <xf numFmtId="0" fontId="47" fillId="0" borderId="0" xfId="62" applyFont="1">
      <alignment/>
      <protection/>
    </xf>
    <xf numFmtId="0" fontId="41" fillId="0" borderId="0" xfId="62" applyFont="1" applyAlignment="1">
      <alignment/>
      <protection/>
    </xf>
    <xf numFmtId="0" fontId="40" fillId="0" borderId="0" xfId="62" applyFont="1" applyAlignment="1">
      <alignment horizontal="center"/>
      <protection/>
    </xf>
    <xf numFmtId="0" fontId="59" fillId="0" borderId="33" xfId="62" applyFont="1" applyBorder="1" applyAlignment="1">
      <alignment horizontal="center"/>
      <protection/>
    </xf>
    <xf numFmtId="0" fontId="59" fillId="0" borderId="46" xfId="62" applyFont="1" applyBorder="1" applyAlignment="1">
      <alignment horizontal="center"/>
      <protection/>
    </xf>
    <xf numFmtId="0" fontId="59" fillId="0" borderId="35" xfId="62" applyFont="1" applyBorder="1" applyAlignment="1">
      <alignment horizontal="center"/>
      <protection/>
    </xf>
    <xf numFmtId="0" fontId="60" fillId="27" borderId="36" xfId="62" applyFont="1" applyFill="1" applyBorder="1">
      <alignment/>
      <protection/>
    </xf>
    <xf numFmtId="0" fontId="59" fillId="27" borderId="46" xfId="62" applyFont="1" applyFill="1" applyBorder="1" applyAlignment="1">
      <alignment horizontal="center"/>
      <protection/>
    </xf>
    <xf numFmtId="0" fontId="59" fillId="27" borderId="35" xfId="62" applyFont="1" applyFill="1" applyBorder="1" applyAlignment="1">
      <alignment horizontal="center"/>
      <protection/>
    </xf>
    <xf numFmtId="0" fontId="59" fillId="0" borderId="46" xfId="62" applyFont="1" applyFill="1" applyBorder="1" applyAlignment="1">
      <alignment horizontal="center"/>
      <protection/>
    </xf>
    <xf numFmtId="0" fontId="59" fillId="0" borderId="35" xfId="62" applyFont="1" applyFill="1" applyBorder="1" applyAlignment="1">
      <alignment horizontal="center"/>
      <protection/>
    </xf>
    <xf numFmtId="169" fontId="53" fillId="0" borderId="0" xfId="43" applyNumberFormat="1" applyFont="1" applyAlignment="1" applyProtection="1">
      <alignment horizontal="center" vertical="center"/>
      <protection/>
    </xf>
    <xf numFmtId="0" fontId="59" fillId="0" borderId="13" xfId="61" applyFont="1" applyBorder="1" applyAlignment="1">
      <alignment horizontal="center" vertical="center" wrapText="1"/>
      <protection/>
    </xf>
    <xf numFmtId="0" fontId="59" fillId="0" borderId="13" xfId="61" applyFont="1" applyBorder="1" applyAlignment="1">
      <alignment vertical="center" wrapText="1"/>
      <protection/>
    </xf>
    <xf numFmtId="0" fontId="59" fillId="0" borderId="38" xfId="61" applyFont="1" applyFill="1" applyBorder="1" applyAlignment="1">
      <alignment horizontal="center"/>
      <protection/>
    </xf>
    <xf numFmtId="0" fontId="60" fillId="0" borderId="38" xfId="61" applyFont="1" applyFill="1" applyBorder="1">
      <alignment/>
      <protection/>
    </xf>
    <xf numFmtId="0" fontId="60" fillId="0" borderId="52" xfId="61" applyFont="1" applyFill="1" applyBorder="1">
      <alignment/>
      <protection/>
    </xf>
    <xf numFmtId="0" fontId="60" fillId="0" borderId="56" xfId="61" applyFont="1" applyFill="1" applyBorder="1">
      <alignment/>
      <protection/>
    </xf>
    <xf numFmtId="0" fontId="59" fillId="0" borderId="55" xfId="61" applyFont="1" applyBorder="1">
      <alignment/>
      <protection/>
    </xf>
    <xf numFmtId="0" fontId="60" fillId="16" borderId="46" xfId="61" applyFont="1" applyFill="1" applyBorder="1">
      <alignment/>
      <protection/>
    </xf>
    <xf numFmtId="0" fontId="60" fillId="16" borderId="48" xfId="61" applyFont="1" applyFill="1" applyBorder="1">
      <alignment/>
      <protection/>
    </xf>
    <xf numFmtId="0" fontId="60" fillId="16" borderId="55" xfId="61" applyFont="1" applyFill="1" applyBorder="1">
      <alignment/>
      <protection/>
    </xf>
    <xf numFmtId="0" fontId="60" fillId="16" borderId="44" xfId="61" applyFont="1" applyFill="1" applyBorder="1">
      <alignment/>
      <protection/>
    </xf>
    <xf numFmtId="0" fontId="60" fillId="0" borderId="44" xfId="61" applyFont="1" applyBorder="1">
      <alignment/>
      <protection/>
    </xf>
    <xf numFmtId="49" fontId="60" fillId="0" borderId="35" xfId="61" applyNumberFormat="1" applyFont="1" applyBorder="1">
      <alignment/>
      <protection/>
    </xf>
    <xf numFmtId="49" fontId="60" fillId="16" borderId="35" xfId="61" applyNumberFormat="1" applyFont="1" applyFill="1" applyBorder="1">
      <alignment/>
      <protection/>
    </xf>
    <xf numFmtId="0" fontId="96" fillId="0" borderId="35" xfId="61" applyFont="1" applyBorder="1">
      <alignment/>
      <protection/>
    </xf>
    <xf numFmtId="0" fontId="60" fillId="0" borderId="45" xfId="61" applyFont="1" applyFill="1" applyBorder="1">
      <alignment/>
      <protection/>
    </xf>
    <xf numFmtId="0" fontId="40" fillId="0" borderId="0" xfId="0" applyFont="1" applyAlignment="1">
      <alignment horizontal="right" vertical="center"/>
    </xf>
    <xf numFmtId="0" fontId="41" fillId="0" borderId="0" xfId="62" applyFont="1" applyAlignment="1">
      <alignment vertical="center"/>
      <protection/>
    </xf>
    <xf numFmtId="169" fontId="53" fillId="0" borderId="0" xfId="34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6" fillId="0" borderId="0" xfId="59" applyFont="1" applyAlignment="1">
      <alignment horizontal="center" vertical="center"/>
      <protection/>
    </xf>
    <xf numFmtId="169" fontId="56" fillId="0" borderId="0" xfId="34" applyNumberFormat="1" applyFont="1" applyAlignment="1">
      <alignment/>
    </xf>
    <xf numFmtId="0" fontId="49" fillId="0" borderId="0" xfId="45" applyFont="1" applyAlignment="1">
      <alignment vertical="center"/>
      <protection/>
    </xf>
    <xf numFmtId="0" fontId="40" fillId="0" borderId="0" xfId="45" applyFont="1" applyFill="1" applyAlignment="1" applyProtection="1">
      <alignment wrapText="1"/>
      <protection hidden="1"/>
    </xf>
    <xf numFmtId="0" fontId="40" fillId="0" borderId="0" xfId="45" applyFont="1" applyAlignment="1">
      <alignment horizontal="left" wrapText="1"/>
      <protection/>
    </xf>
    <xf numFmtId="0" fontId="40" fillId="0" borderId="0" xfId="45" applyFont="1" applyFill="1" applyBorder="1" applyAlignment="1">
      <alignment horizontal="right"/>
      <protection/>
    </xf>
    <xf numFmtId="0" fontId="40" fillId="0" borderId="0" xfId="45" applyFont="1" applyBorder="1" applyAlignment="1">
      <alignment/>
      <protection/>
    </xf>
    <xf numFmtId="0" fontId="40" fillId="0" borderId="0" xfId="45" applyFont="1" applyBorder="1" applyAlignment="1">
      <alignment horizontal="right"/>
      <protection/>
    </xf>
    <xf numFmtId="0" fontId="41" fillId="0" borderId="0" xfId="45" applyFont="1" applyAlignment="1">
      <alignment/>
      <protection/>
    </xf>
    <xf numFmtId="0" fontId="40" fillId="0" borderId="0" xfId="45" applyFont="1" applyFill="1" applyAlignment="1" applyProtection="1">
      <alignment vertical="top" wrapText="1"/>
      <protection hidden="1"/>
    </xf>
    <xf numFmtId="0" fontId="40" fillId="0" borderId="0" xfId="45" applyFont="1" applyAlignment="1">
      <alignment horizontal="right"/>
      <protection/>
    </xf>
    <xf numFmtId="43" fontId="40" fillId="0" borderId="25" xfId="45" applyNumberFormat="1" applyFont="1" applyFill="1" applyBorder="1" applyAlignment="1">
      <alignment horizontal="right"/>
      <protection/>
    </xf>
    <xf numFmtId="0" fontId="40" fillId="0" borderId="0" xfId="45" applyFont="1" applyAlignment="1">
      <alignment/>
      <protection/>
    </xf>
    <xf numFmtId="43" fontId="40" fillId="0" borderId="25" xfId="45" applyNumberFormat="1" applyFont="1" applyBorder="1" applyAlignment="1">
      <alignment/>
      <protection/>
    </xf>
    <xf numFmtId="43" fontId="40" fillId="0" borderId="25" xfId="45" applyNumberFormat="1" applyFont="1" applyBorder="1" applyAlignment="1">
      <alignment horizontal="right"/>
      <protection/>
    </xf>
    <xf numFmtId="0" fontId="40" fillId="0" borderId="0" xfId="45" applyFont="1" applyAlignment="1">
      <alignment vertical="center"/>
      <protection/>
    </xf>
    <xf numFmtId="0" fontId="41" fillId="0" borderId="0" xfId="45" applyFont="1" applyAlignment="1">
      <alignment vertical="center"/>
      <protection/>
    </xf>
    <xf numFmtId="43" fontId="41" fillId="0" borderId="57" xfId="45" applyNumberFormat="1" applyFont="1" applyBorder="1" applyAlignment="1">
      <alignment horizontal="right" vertical="center"/>
      <protection/>
    </xf>
    <xf numFmtId="43" fontId="41" fillId="0" borderId="0" xfId="45" applyNumberFormat="1" applyFont="1" applyAlignment="1">
      <alignment vertical="center"/>
      <protection/>
    </xf>
    <xf numFmtId="43" fontId="41" fillId="0" borderId="0" xfId="45" applyNumberFormat="1" applyFont="1" applyAlignment="1">
      <alignment horizontal="right" vertical="center"/>
      <protection/>
    </xf>
    <xf numFmtId="0" fontId="41" fillId="0" borderId="0" xfId="45" applyFont="1" applyAlignment="1">
      <alignment horizontal="right" vertical="center"/>
      <protection/>
    </xf>
    <xf numFmtId="0" fontId="41" fillId="0" borderId="0" xfId="45" applyFont="1" applyFill="1" applyAlignment="1">
      <alignment vertical="center"/>
      <protection/>
    </xf>
    <xf numFmtId="0" fontId="40" fillId="18" borderId="13" xfId="45" applyFont="1" applyFill="1" applyBorder="1" applyAlignment="1">
      <alignment horizontal="center" vertical="center" wrapText="1"/>
      <protection/>
    </xf>
    <xf numFmtId="0" fontId="40" fillId="0" borderId="0" xfId="45" applyFont="1" applyAlignment="1">
      <alignment horizontal="center" vertical="center" wrapText="1"/>
      <protection/>
    </xf>
    <xf numFmtId="0" fontId="41" fillId="0" borderId="29" xfId="45" applyFont="1" applyBorder="1" applyAlignment="1">
      <alignment horizontal="center" vertical="center"/>
      <protection/>
    </xf>
    <xf numFmtId="0" fontId="41" fillId="0" borderId="29" xfId="45" applyFont="1" applyBorder="1" applyAlignment="1">
      <alignment vertical="center"/>
      <protection/>
    </xf>
    <xf numFmtId="0" fontId="41" fillId="0" borderId="33" xfId="45" applyFont="1" applyBorder="1" applyAlignment="1">
      <alignment horizontal="center" vertical="center"/>
      <protection/>
    </xf>
    <xf numFmtId="0" fontId="41" fillId="0" borderId="30" xfId="45" applyFont="1" applyBorder="1" applyAlignment="1">
      <alignment horizontal="center" vertical="center"/>
      <protection/>
    </xf>
    <xf numFmtId="0" fontId="41" fillId="0" borderId="30" xfId="45" applyFont="1" applyBorder="1" applyAlignment="1">
      <alignment vertical="center"/>
      <protection/>
    </xf>
    <xf numFmtId="0" fontId="41" fillId="0" borderId="35" xfId="45" applyFont="1" applyBorder="1" applyAlignment="1">
      <alignment horizontal="center" vertical="center"/>
      <protection/>
    </xf>
    <xf numFmtId="0" fontId="41" fillId="0" borderId="31" xfId="45" applyFont="1" applyBorder="1" applyAlignment="1">
      <alignment horizontal="center" vertical="center"/>
      <protection/>
    </xf>
    <xf numFmtId="0" fontId="41" fillId="0" borderId="31" xfId="45" applyFont="1" applyBorder="1" applyAlignment="1">
      <alignment vertical="center"/>
      <protection/>
    </xf>
    <xf numFmtId="0" fontId="41" fillId="0" borderId="36" xfId="45" applyFont="1" applyBorder="1" applyAlignment="1">
      <alignment horizontal="center" vertical="center"/>
      <protection/>
    </xf>
    <xf numFmtId="0" fontId="40" fillId="18" borderId="38" xfId="45" applyFont="1" applyFill="1" applyBorder="1" applyAlignment="1">
      <alignment vertical="center"/>
      <protection/>
    </xf>
    <xf numFmtId="0" fontId="40" fillId="18" borderId="38" xfId="45" applyFont="1" applyFill="1" applyBorder="1" applyAlignment="1">
      <alignment horizontal="center" vertical="center"/>
      <protection/>
    </xf>
    <xf numFmtId="0" fontId="41" fillId="0" borderId="34" xfId="45" applyFont="1" applyBorder="1" applyAlignment="1">
      <alignment horizontal="center" vertical="center"/>
      <protection/>
    </xf>
    <xf numFmtId="0" fontId="41" fillId="0" borderId="40" xfId="45" applyFont="1" applyBorder="1" applyAlignment="1">
      <alignment horizontal="center" vertical="center"/>
      <protection/>
    </xf>
    <xf numFmtId="0" fontId="40" fillId="18" borderId="2" xfId="45" applyFont="1" applyFill="1" applyBorder="1" applyAlignment="1">
      <alignment horizontal="center" vertical="center" wrapText="1"/>
      <protection/>
    </xf>
    <xf numFmtId="0" fontId="41" fillId="0" borderId="32" xfId="45" applyFont="1" applyBorder="1" applyAlignment="1">
      <alignment horizontal="center" vertical="center"/>
      <protection/>
    </xf>
    <xf numFmtId="0" fontId="70" fillId="0" borderId="0" xfId="62" applyFont="1" applyAlignment="1">
      <alignment horizontal="right"/>
      <protection/>
    </xf>
    <xf numFmtId="0" fontId="41" fillId="0" borderId="0" xfId="62" applyFont="1" applyAlignment="1">
      <alignment horizontal="left"/>
      <protection/>
    </xf>
    <xf numFmtId="0" fontId="41" fillId="0" borderId="29" xfId="45" applyFont="1" applyBorder="1" applyAlignment="1">
      <alignment horizontal="left" vertical="center"/>
      <protection/>
    </xf>
    <xf numFmtId="0" fontId="41" fillId="0" borderId="43" xfId="45" applyFont="1" applyBorder="1" applyAlignment="1">
      <alignment horizontal="left" vertical="center"/>
      <protection/>
    </xf>
    <xf numFmtId="0" fontId="41" fillId="0" borderId="30" xfId="45" applyFont="1" applyBorder="1" applyAlignment="1">
      <alignment horizontal="left" vertical="center"/>
      <protection/>
    </xf>
    <xf numFmtId="0" fontId="41" fillId="0" borderId="44" xfId="45" applyFont="1" applyBorder="1" applyAlignment="1">
      <alignment horizontal="left" vertical="center"/>
      <protection/>
    </xf>
    <xf numFmtId="0" fontId="41" fillId="0" borderId="31" xfId="45" applyFont="1" applyBorder="1" applyAlignment="1">
      <alignment horizontal="left" vertical="center"/>
      <protection/>
    </xf>
    <xf numFmtId="0" fontId="41" fillId="0" borderId="45" xfId="45" applyFont="1" applyBorder="1" applyAlignment="1">
      <alignment horizontal="left" vertical="center"/>
      <protection/>
    </xf>
    <xf numFmtId="169" fontId="40" fillId="18" borderId="54" xfId="34" applyNumberFormat="1" applyFont="1" applyFill="1" applyBorder="1" applyAlignment="1">
      <alignment horizontal="center" vertical="center" wrapText="1"/>
    </xf>
    <xf numFmtId="43" fontId="40" fillId="0" borderId="0" xfId="34" applyNumberFormat="1" applyFont="1" applyFill="1" applyBorder="1" applyAlignment="1">
      <alignment/>
    </xf>
    <xf numFmtId="43" fontId="41" fillId="0" borderId="0" xfId="34" applyNumberFormat="1" applyFont="1" applyFill="1" applyBorder="1" applyAlignment="1">
      <alignment/>
    </xf>
    <xf numFmtId="169" fontId="40" fillId="0" borderId="0" xfId="34" applyNumberFormat="1" applyFont="1" applyAlignment="1">
      <alignment horizontal="right"/>
    </xf>
    <xf numFmtId="0" fontId="41" fillId="0" borderId="40" xfId="0" applyFont="1" applyBorder="1" applyAlignment="1">
      <alignment horizontal="left" vertical="center"/>
    </xf>
    <xf numFmtId="0" fontId="59" fillId="0" borderId="49" xfId="62" applyFont="1" applyBorder="1" applyAlignment="1">
      <alignment horizontal="center" vertical="center" wrapText="1"/>
      <protection/>
    </xf>
    <xf numFmtId="0" fontId="60" fillId="28" borderId="35" xfId="61" applyFont="1" applyFill="1" applyBorder="1">
      <alignment/>
      <protection/>
    </xf>
    <xf numFmtId="0" fontId="60" fillId="28" borderId="33" xfId="61" applyFont="1" applyFill="1" applyBorder="1">
      <alignment/>
      <protection/>
    </xf>
    <xf numFmtId="0" fontId="60" fillId="0" borderId="38" xfId="61" applyFont="1" applyBorder="1">
      <alignment/>
      <protection/>
    </xf>
    <xf numFmtId="0" fontId="60" fillId="28" borderId="55" xfId="62" applyFont="1" applyFill="1" applyBorder="1">
      <alignment/>
      <protection/>
    </xf>
    <xf numFmtId="0" fontId="60" fillId="28" borderId="35" xfId="62" applyFont="1" applyFill="1" applyBorder="1">
      <alignment/>
      <protection/>
    </xf>
    <xf numFmtId="0" fontId="60" fillId="28" borderId="46" xfId="62" applyFont="1" applyFill="1" applyBorder="1">
      <alignment/>
      <protection/>
    </xf>
    <xf numFmtId="0" fontId="60" fillId="0" borderId="55" xfId="61" applyFont="1" applyBorder="1">
      <alignment/>
      <protection/>
    </xf>
    <xf numFmtId="0" fontId="59" fillId="0" borderId="49" xfId="61" applyFont="1" applyBorder="1" applyAlignment="1">
      <alignment horizontal="center" vertical="center" wrapText="1"/>
      <protection/>
    </xf>
    <xf numFmtId="0" fontId="59" fillId="0" borderId="49" xfId="62" applyFont="1" applyBorder="1" applyAlignment="1">
      <alignment horizontal="center" vertical="center"/>
      <protection/>
    </xf>
    <xf numFmtId="0" fontId="60" fillId="0" borderId="38" xfId="62" applyFont="1" applyBorder="1">
      <alignment/>
      <protection/>
    </xf>
    <xf numFmtId="0" fontId="59" fillId="0" borderId="13" xfId="62" applyFont="1" applyBorder="1" applyAlignment="1">
      <alignment horizontal="center"/>
      <protection/>
    </xf>
    <xf numFmtId="0" fontId="40" fillId="0" borderId="38" xfId="62" applyFont="1" applyBorder="1" applyAlignment="1">
      <alignment horizontal="center"/>
      <protection/>
    </xf>
    <xf numFmtId="0" fontId="40" fillId="0" borderId="55" xfId="62" applyFont="1" applyBorder="1" applyAlignment="1">
      <alignment horizontal="center"/>
      <protection/>
    </xf>
    <xf numFmtId="0" fontId="40" fillId="0" borderId="35" xfId="62" applyFont="1" applyBorder="1" applyAlignment="1">
      <alignment horizontal="center"/>
      <protection/>
    </xf>
    <xf numFmtId="0" fontId="41" fillId="0" borderId="35" xfId="62" applyFont="1" applyBorder="1">
      <alignment/>
      <protection/>
    </xf>
    <xf numFmtId="0" fontId="41" fillId="0" borderId="36" xfId="62" applyFont="1" applyBorder="1">
      <alignment/>
      <protection/>
    </xf>
    <xf numFmtId="0" fontId="40" fillId="0" borderId="38" xfId="59" applyFont="1" applyBorder="1" applyAlignment="1">
      <alignment horizontal="center"/>
      <protection/>
    </xf>
    <xf numFmtId="0" fontId="41" fillId="0" borderId="39" xfId="59" applyFont="1" applyBorder="1">
      <alignment/>
      <protection/>
    </xf>
    <xf numFmtId="0" fontId="41" fillId="0" borderId="55" xfId="59" applyFont="1" applyBorder="1">
      <alignment/>
      <protection/>
    </xf>
    <xf numFmtId="169" fontId="45" fillId="0" borderId="0" xfId="37" applyNumberFormat="1" applyFont="1" applyAlignment="1">
      <alignment vertical="center"/>
    </xf>
    <xf numFmtId="169" fontId="47" fillId="0" borderId="0" xfId="37" applyNumberFormat="1" applyFont="1" applyAlignment="1">
      <alignment vertical="center"/>
    </xf>
    <xf numFmtId="169" fontId="52" fillId="0" borderId="0" xfId="37" applyNumberFormat="1" applyFont="1" applyAlignment="1">
      <alignment/>
    </xf>
    <xf numFmtId="169" fontId="46" fillId="0" borderId="0" xfId="37" applyNumberFormat="1" applyFont="1" applyAlignment="1">
      <alignment horizontal="right"/>
    </xf>
    <xf numFmtId="0" fontId="72" fillId="0" borderId="0" xfId="0" applyFont="1" applyAlignment="1">
      <alignment/>
    </xf>
    <xf numFmtId="169" fontId="52" fillId="0" borderId="0" xfId="37" applyNumberFormat="1" applyFont="1" applyAlignment="1">
      <alignment horizontal="right"/>
    </xf>
    <xf numFmtId="169" fontId="52" fillId="0" borderId="0" xfId="37" applyNumberFormat="1" applyFont="1" applyAlignment="1">
      <alignment horizontal="center" vertical="center"/>
    </xf>
    <xf numFmtId="169" fontId="48" fillId="0" borderId="16" xfId="37" applyNumberFormat="1" applyFont="1" applyFill="1" applyBorder="1" applyAlignment="1">
      <alignment horizontal="center" vertical="center" wrapText="1"/>
    </xf>
    <xf numFmtId="169" fontId="48" fillId="0" borderId="17" xfId="37" applyNumberFormat="1" applyFont="1" applyFill="1" applyBorder="1" applyAlignment="1">
      <alignment horizontal="center" vertical="center" wrapText="1"/>
    </xf>
    <xf numFmtId="43" fontId="52" fillId="0" borderId="0" xfId="37" applyNumberFormat="1" applyFont="1" applyFill="1" applyAlignment="1">
      <alignment vertical="center"/>
    </xf>
    <xf numFmtId="169" fontId="52" fillId="0" borderId="0" xfId="37" applyNumberFormat="1" applyFont="1" applyFill="1" applyAlignment="1">
      <alignment vertical="center"/>
    </xf>
    <xf numFmtId="172" fontId="49" fillId="25" borderId="0" xfId="37" applyNumberFormat="1" applyFont="1" applyFill="1" applyAlignment="1">
      <alignment/>
    </xf>
    <xf numFmtId="172" fontId="55" fillId="25" borderId="58" xfId="37" applyNumberFormat="1" applyFont="1" applyFill="1" applyBorder="1" applyAlignment="1" applyProtection="1">
      <alignment vertical="center"/>
      <protection hidden="1"/>
    </xf>
    <xf numFmtId="172" fontId="55" fillId="25" borderId="59" xfId="37" applyNumberFormat="1" applyFont="1" applyFill="1" applyBorder="1" applyAlignment="1" applyProtection="1">
      <alignment vertical="center"/>
      <protection hidden="1"/>
    </xf>
    <xf numFmtId="172" fontId="49" fillId="25" borderId="60" xfId="37" applyNumberFormat="1" applyFont="1" applyFill="1" applyBorder="1" applyAlignment="1" applyProtection="1">
      <alignment vertical="center"/>
      <protection hidden="1"/>
    </xf>
    <xf numFmtId="172" fontId="49" fillId="0" borderId="61" xfId="37" applyNumberFormat="1" applyFont="1" applyFill="1" applyBorder="1" applyAlignment="1" applyProtection="1">
      <alignment vertical="center"/>
      <protection hidden="1"/>
    </xf>
    <xf numFmtId="169" fontId="49" fillId="0" borderId="0" xfId="37" applyNumberFormat="1" applyFont="1" applyAlignment="1">
      <alignment/>
    </xf>
    <xf numFmtId="169" fontId="49" fillId="0" borderId="0" xfId="37" applyNumberFormat="1" applyFont="1" applyAlignment="1">
      <alignment vertical="center"/>
    </xf>
    <xf numFmtId="169" fontId="49" fillId="0" borderId="0" xfId="37" applyNumberFormat="1" applyFont="1" applyAlignment="1">
      <alignment horizontal="right" vertical="center"/>
    </xf>
    <xf numFmtId="169" fontId="49" fillId="0" borderId="0" xfId="37" applyNumberFormat="1" applyFont="1" applyAlignment="1">
      <alignment horizontal="left" vertical="center"/>
    </xf>
    <xf numFmtId="169" fontId="52" fillId="0" borderId="0" xfId="37" applyNumberFormat="1" applyFont="1" applyAlignment="1">
      <alignment vertical="center"/>
    </xf>
    <xf numFmtId="169" fontId="47" fillId="0" borderId="0" xfId="37" applyNumberFormat="1" applyFont="1" applyAlignment="1">
      <alignment/>
    </xf>
    <xf numFmtId="169" fontId="49" fillId="0" borderId="0" xfId="37" applyNumberFormat="1" applyFont="1" applyAlignment="1">
      <alignment horizontal="left"/>
    </xf>
    <xf numFmtId="0" fontId="48" fillId="0" borderId="0" xfId="43" applyFont="1" applyAlignment="1" applyProtection="1">
      <alignment horizontal="center" vertical="center"/>
      <protection/>
    </xf>
    <xf numFmtId="0" fontId="41" fillId="0" borderId="22" xfId="0" applyFont="1" applyFill="1" applyBorder="1" applyAlignment="1" quotePrefix="1">
      <alignment horizontal="center" vertical="center" wrapText="1"/>
    </xf>
    <xf numFmtId="0" fontId="41" fillId="0" borderId="23" xfId="0" applyFont="1" applyFill="1" applyBorder="1" applyAlignment="1" quotePrefix="1">
      <alignment horizontal="center" vertical="center" wrapText="1"/>
    </xf>
    <xf numFmtId="0" fontId="41" fillId="0" borderId="24" xfId="0" applyFont="1" applyFill="1" applyBorder="1" applyAlignment="1" quotePrefix="1">
      <alignment horizontal="center" vertical="center" wrapText="1"/>
    </xf>
    <xf numFmtId="0" fontId="64" fillId="0" borderId="23" xfId="0" applyFont="1" applyFill="1" applyBorder="1" applyAlignment="1" quotePrefix="1">
      <alignment horizontal="center" vertical="center" wrapText="1"/>
    </xf>
    <xf numFmtId="0" fontId="41" fillId="0" borderId="62" xfId="0" applyFont="1" applyFill="1" applyBorder="1" applyAlignment="1" quotePrefix="1">
      <alignment horizontal="center" vertical="center" wrapText="1"/>
    </xf>
    <xf numFmtId="0" fontId="61" fillId="0" borderId="24" xfId="0" applyFont="1" applyFill="1" applyBorder="1" applyAlignment="1" quotePrefix="1">
      <alignment horizontal="center" vertical="center" wrapText="1"/>
    </xf>
    <xf numFmtId="0" fontId="40" fillId="0" borderId="0" xfId="45" applyFont="1" applyAlignment="1">
      <alignment horizontal="right" vertical="center"/>
      <protection/>
    </xf>
    <xf numFmtId="0" fontId="40" fillId="0" borderId="38" xfId="45" applyFont="1" applyFill="1" applyBorder="1" applyAlignment="1">
      <alignment horizontal="center" vertical="center" wrapText="1"/>
      <protection/>
    </xf>
    <xf numFmtId="0" fontId="40" fillId="0" borderId="38" xfId="45" applyFont="1" applyFill="1" applyBorder="1" applyAlignment="1">
      <alignment horizontal="right" vertical="center" wrapText="1"/>
      <protection/>
    </xf>
    <xf numFmtId="0" fontId="40" fillId="0" borderId="46" xfId="45" applyFont="1" applyBorder="1" applyAlignment="1">
      <alignment vertical="center"/>
      <protection/>
    </xf>
    <xf numFmtId="0" fontId="41" fillId="0" borderId="55" xfId="45" applyFont="1" applyBorder="1" applyAlignment="1">
      <alignment horizontal="center" vertical="center"/>
      <protection/>
    </xf>
    <xf numFmtId="0" fontId="41" fillId="0" borderId="47" xfId="45" applyFont="1" applyBorder="1" applyAlignment="1">
      <alignment vertical="center"/>
      <protection/>
    </xf>
    <xf numFmtId="0" fontId="41" fillId="0" borderId="46" xfId="45" applyFont="1" applyBorder="1" applyAlignment="1">
      <alignment vertical="center"/>
      <protection/>
    </xf>
    <xf numFmtId="0" fontId="40" fillId="0" borderId="36" xfId="45" applyFont="1" applyBorder="1" applyAlignment="1">
      <alignment vertical="center"/>
      <protection/>
    </xf>
    <xf numFmtId="0" fontId="41" fillId="0" borderId="40" xfId="45" applyFont="1" applyBorder="1" applyAlignment="1">
      <alignment vertical="center"/>
      <protection/>
    </xf>
    <xf numFmtId="0" fontId="41" fillId="0" borderId="36" xfId="45" applyFont="1" applyBorder="1" applyAlignment="1">
      <alignment vertical="center"/>
      <protection/>
    </xf>
    <xf numFmtId="0" fontId="40" fillId="0" borderId="55" xfId="45" applyFont="1" applyBorder="1" applyAlignment="1">
      <alignment vertical="center"/>
      <protection/>
    </xf>
    <xf numFmtId="0" fontId="41" fillId="0" borderId="63" xfId="45" applyFont="1" applyBorder="1" applyAlignment="1">
      <alignment vertical="center"/>
      <protection/>
    </xf>
    <xf numFmtId="0" fontId="41" fillId="0" borderId="55" xfId="45" applyFont="1" applyBorder="1" applyAlignment="1">
      <alignment vertical="center"/>
      <protection/>
    </xf>
    <xf numFmtId="0" fontId="41" fillId="0" borderId="46" xfId="45" applyFont="1" applyBorder="1" applyAlignment="1">
      <alignment horizontal="center" vertical="center"/>
      <protection/>
    </xf>
    <xf numFmtId="0" fontId="41" fillId="0" borderId="0" xfId="60" applyFont="1" applyAlignment="1">
      <alignment/>
      <protection/>
    </xf>
    <xf numFmtId="0" fontId="41" fillId="0" borderId="0" xfId="60" applyFont="1" applyAlignment="1">
      <alignment horizontal="left"/>
      <protection/>
    </xf>
    <xf numFmtId="169" fontId="47" fillId="0" borderId="0" xfId="34" applyNumberFormat="1" applyFont="1" applyAlignment="1">
      <alignment horizontal="right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7" fillId="0" borderId="64" xfId="0" applyFont="1" applyBorder="1" applyAlignment="1">
      <alignment/>
    </xf>
    <xf numFmtId="0" fontId="97" fillId="0" borderId="65" xfId="0" applyFont="1" applyBorder="1" applyAlignment="1">
      <alignment/>
    </xf>
    <xf numFmtId="0" fontId="97" fillId="0" borderId="66" xfId="0" applyFont="1" applyBorder="1" applyAlignment="1">
      <alignment/>
    </xf>
    <xf numFmtId="0" fontId="97" fillId="0" borderId="67" xfId="0" applyFont="1" applyBorder="1" applyAlignment="1">
      <alignment/>
    </xf>
    <xf numFmtId="0" fontId="97" fillId="0" borderId="2" xfId="0" applyFont="1" applyBorder="1" applyAlignment="1">
      <alignment/>
    </xf>
    <xf numFmtId="0" fontId="97" fillId="0" borderId="54" xfId="0" applyFont="1" applyBorder="1" applyAlignment="1">
      <alignment/>
    </xf>
    <xf numFmtId="0" fontId="99" fillId="0" borderId="68" xfId="0" applyFont="1" applyBorder="1" applyAlignment="1">
      <alignment/>
    </xf>
    <xf numFmtId="0" fontId="97" fillId="0" borderId="69" xfId="0" applyFont="1" applyBorder="1" applyAlignment="1">
      <alignment/>
    </xf>
    <xf numFmtId="0" fontId="97" fillId="0" borderId="59" xfId="0" applyFont="1" applyBorder="1" applyAlignment="1">
      <alignment/>
    </xf>
    <xf numFmtId="0" fontId="97" fillId="0" borderId="61" xfId="0" applyFont="1" applyBorder="1" applyAlignment="1">
      <alignment/>
    </xf>
    <xf numFmtId="0" fontId="100" fillId="0" borderId="0" xfId="0" applyFont="1" applyAlignment="1">
      <alignment horizontal="left"/>
    </xf>
    <xf numFmtId="0" fontId="100" fillId="0" borderId="0" xfId="0" applyFont="1" applyAlignment="1">
      <alignment/>
    </xf>
    <xf numFmtId="169" fontId="97" fillId="0" borderId="70" xfId="0" applyNumberFormat="1" applyFont="1" applyBorder="1" applyAlignment="1">
      <alignment horizontal="center"/>
    </xf>
    <xf numFmtId="0" fontId="98" fillId="0" borderId="61" xfId="0" applyFont="1" applyBorder="1" applyAlignment="1">
      <alignment horizontal="center" vertical="center"/>
    </xf>
    <xf numFmtId="169" fontId="50" fillId="29" borderId="71" xfId="37" applyNumberFormat="1" applyFont="1" applyFill="1" applyBorder="1" applyAlignment="1">
      <alignment vertical="center" wrapText="1"/>
    </xf>
    <xf numFmtId="173" fontId="34" fillId="29" borderId="72" xfId="37" applyNumberFormat="1" applyFont="1" applyFill="1" applyBorder="1" applyAlignment="1" applyProtection="1">
      <alignment vertical="center"/>
      <protection locked="0"/>
    </xf>
    <xf numFmtId="173" fontId="34" fillId="29" borderId="73" xfId="37" applyNumberFormat="1" applyFont="1" applyFill="1" applyBorder="1" applyAlignment="1" applyProtection="1">
      <alignment vertical="center"/>
      <protection locked="0"/>
    </xf>
    <xf numFmtId="173" fontId="34" fillId="29" borderId="71" xfId="37" applyNumberFormat="1" applyFont="1" applyFill="1" applyBorder="1" applyAlignment="1" applyProtection="1">
      <alignment vertical="center"/>
      <protection hidden="1"/>
    </xf>
    <xf numFmtId="173" fontId="34" fillId="29" borderId="74" xfId="37" applyNumberFormat="1" applyFont="1" applyFill="1" applyBorder="1" applyAlignment="1" applyProtection="1">
      <alignment vertical="center"/>
      <protection locked="0"/>
    </xf>
    <xf numFmtId="173" fontId="34" fillId="29" borderId="73" xfId="37" applyNumberFormat="1" applyFont="1" applyFill="1" applyBorder="1" applyAlignment="1" applyProtection="1">
      <alignment vertical="center"/>
      <protection hidden="1"/>
    </xf>
    <xf numFmtId="173" fontId="34" fillId="29" borderId="72" xfId="37" applyNumberFormat="1" applyFont="1" applyFill="1" applyBorder="1" applyAlignment="1" applyProtection="1">
      <alignment vertical="center"/>
      <protection hidden="1"/>
    </xf>
    <xf numFmtId="2" fontId="34" fillId="29" borderId="71" xfId="37" applyNumberFormat="1" applyFont="1" applyFill="1" applyBorder="1" applyAlignment="1" applyProtection="1">
      <alignment vertical="center"/>
      <protection locked="0"/>
    </xf>
    <xf numFmtId="169" fontId="50" fillId="29" borderId="75" xfId="37" applyNumberFormat="1" applyFont="1" applyFill="1" applyBorder="1" applyAlignment="1">
      <alignment vertical="center" wrapText="1"/>
    </xf>
    <xf numFmtId="173" fontId="34" fillId="29" borderId="40" xfId="37" applyNumberFormat="1" applyFont="1" applyFill="1" applyBorder="1" applyAlignment="1" applyProtection="1">
      <alignment vertical="center"/>
      <protection locked="0"/>
    </xf>
    <xf numFmtId="173" fontId="34" fillId="29" borderId="36" xfId="37" applyNumberFormat="1" applyFont="1" applyFill="1" applyBorder="1" applyAlignment="1" applyProtection="1">
      <alignment vertical="center"/>
      <protection locked="0"/>
    </xf>
    <xf numFmtId="173" fontId="34" fillId="29" borderId="75" xfId="37" applyNumberFormat="1" applyFont="1" applyFill="1" applyBorder="1" applyAlignment="1" applyProtection="1">
      <alignment vertical="center"/>
      <protection hidden="1"/>
    </xf>
    <xf numFmtId="171" fontId="34" fillId="29" borderId="76" xfId="37" applyNumberFormat="1" applyFont="1" applyFill="1" applyBorder="1" applyAlignment="1" applyProtection="1">
      <alignment vertical="center"/>
      <protection hidden="1"/>
    </xf>
    <xf numFmtId="171" fontId="34" fillId="29" borderId="36" xfId="37" applyNumberFormat="1" applyFont="1" applyFill="1" applyBorder="1" applyAlignment="1" applyProtection="1">
      <alignment vertical="center"/>
      <protection hidden="1"/>
    </xf>
    <xf numFmtId="171" fontId="34" fillId="29" borderId="75" xfId="37" applyNumberFormat="1" applyFont="1" applyFill="1" applyBorder="1" applyAlignment="1" applyProtection="1">
      <alignment vertical="center"/>
      <protection hidden="1"/>
    </xf>
    <xf numFmtId="169" fontId="50" fillId="0" borderId="77" xfId="37" applyNumberFormat="1" applyFont="1" applyFill="1" applyBorder="1" applyAlignment="1">
      <alignment vertical="center" wrapText="1"/>
    </xf>
    <xf numFmtId="173" fontId="55" fillId="0" borderId="32" xfId="37" applyNumberFormat="1" applyFont="1" applyFill="1" applyBorder="1" applyAlignment="1" applyProtection="1">
      <alignment vertical="center"/>
      <protection locked="0"/>
    </xf>
    <xf numFmtId="173" fontId="55" fillId="0" borderId="77" xfId="37" applyNumberFormat="1" applyFont="1" applyFill="1" applyBorder="1" applyAlignment="1" applyProtection="1">
      <alignment vertical="center"/>
      <protection hidden="1"/>
    </xf>
    <xf numFmtId="173" fontId="55" fillId="0" borderId="33" xfId="37" applyNumberFormat="1" applyFont="1" applyFill="1" applyBorder="1" applyAlignment="1" applyProtection="1">
      <alignment vertical="center"/>
      <protection locked="0"/>
    </xf>
    <xf numFmtId="173" fontId="55" fillId="0" borderId="78" xfId="37" applyNumberFormat="1" applyFont="1" applyFill="1" applyBorder="1" applyAlignment="1" applyProtection="1">
      <alignment vertical="center"/>
      <protection locked="0"/>
    </xf>
    <xf numFmtId="173" fontId="55" fillId="0" borderId="33" xfId="37" applyNumberFormat="1" applyFont="1" applyFill="1" applyBorder="1" applyAlignment="1" applyProtection="1">
      <alignment vertical="center"/>
      <protection hidden="1"/>
    </xf>
    <xf numFmtId="173" fontId="55" fillId="0" borderId="32" xfId="37" applyNumberFormat="1" applyFont="1" applyFill="1" applyBorder="1" applyAlignment="1" applyProtection="1">
      <alignment vertical="center"/>
      <protection hidden="1"/>
    </xf>
    <xf numFmtId="2" fontId="55" fillId="0" borderId="77" xfId="37" applyNumberFormat="1" applyFont="1" applyFill="1" applyBorder="1" applyAlignment="1" applyProtection="1">
      <alignment vertical="center"/>
      <protection locked="0"/>
    </xf>
    <xf numFmtId="169" fontId="50" fillId="0" borderId="75" xfId="37" applyNumberFormat="1" applyFont="1" applyFill="1" applyBorder="1" applyAlignment="1">
      <alignment vertical="center" wrapText="1"/>
    </xf>
    <xf numFmtId="173" fontId="55" fillId="0" borderId="40" xfId="37" applyNumberFormat="1" applyFont="1" applyFill="1" applyBorder="1" applyAlignment="1" applyProtection="1">
      <alignment vertical="center"/>
      <protection locked="0"/>
    </xf>
    <xf numFmtId="173" fontId="55" fillId="0" borderId="75" xfId="37" applyNumberFormat="1" applyFont="1" applyFill="1" applyBorder="1" applyAlignment="1" applyProtection="1">
      <alignment vertical="center"/>
      <protection hidden="1"/>
    </xf>
    <xf numFmtId="173" fontId="55" fillId="0" borderId="36" xfId="37" applyNumberFormat="1" applyFont="1" applyFill="1" applyBorder="1" applyAlignment="1" applyProtection="1">
      <alignment vertical="center"/>
      <protection locked="0"/>
    </xf>
    <xf numFmtId="171" fontId="55" fillId="0" borderId="76" xfId="37" applyNumberFormat="1" applyFont="1" applyFill="1" applyBorder="1" applyAlignment="1" applyProtection="1">
      <alignment vertical="center"/>
      <protection hidden="1"/>
    </xf>
    <xf numFmtId="171" fontId="55" fillId="0" borderId="36" xfId="37" applyNumberFormat="1" applyFont="1" applyFill="1" applyBorder="1" applyAlignment="1" applyProtection="1">
      <alignment vertical="center"/>
      <protection hidden="1"/>
    </xf>
    <xf numFmtId="171" fontId="55" fillId="0" borderId="75" xfId="37" applyNumberFormat="1" applyFont="1" applyFill="1" applyBorder="1" applyAlignment="1" applyProtection="1">
      <alignment vertical="center"/>
      <protection hidden="1"/>
    </xf>
    <xf numFmtId="173" fontId="55" fillId="0" borderId="79" xfId="37" applyNumberFormat="1" applyFont="1" applyFill="1" applyBorder="1" applyAlignment="1" applyProtection="1">
      <alignment vertical="center"/>
      <protection locked="0"/>
    </xf>
    <xf numFmtId="173" fontId="55" fillId="0" borderId="43" xfId="37" applyNumberFormat="1" applyFont="1" applyFill="1" applyBorder="1" applyAlignment="1" applyProtection="1">
      <alignment vertical="center"/>
      <protection locked="0"/>
    </xf>
    <xf numFmtId="169" fontId="50" fillId="0" borderId="80" xfId="37" applyNumberFormat="1" applyFont="1" applyFill="1" applyBorder="1" applyAlignment="1">
      <alignment vertical="center" wrapText="1"/>
    </xf>
    <xf numFmtId="173" fontId="55" fillId="0" borderId="81" xfId="37" applyNumberFormat="1" applyFont="1" applyFill="1" applyBorder="1" applyAlignment="1" applyProtection="1">
      <alignment vertical="center"/>
      <protection locked="0"/>
    </xf>
    <xf numFmtId="173" fontId="55" fillId="0" borderId="80" xfId="37" applyNumberFormat="1" applyFont="1" applyFill="1" applyBorder="1" applyAlignment="1" applyProtection="1">
      <alignment vertical="center"/>
      <protection hidden="1"/>
    </xf>
    <xf numFmtId="173" fontId="55" fillId="0" borderId="82" xfId="37" applyNumberFormat="1" applyFont="1" applyFill="1" applyBorder="1" applyAlignment="1" applyProtection="1">
      <alignment vertical="center"/>
      <protection locked="0"/>
    </xf>
    <xf numFmtId="171" fontId="55" fillId="0" borderId="83" xfId="37" applyNumberFormat="1" applyFont="1" applyFill="1" applyBorder="1" applyAlignment="1" applyProtection="1">
      <alignment vertical="center"/>
      <protection hidden="1"/>
    </xf>
    <xf numFmtId="171" fontId="55" fillId="0" borderId="82" xfId="37" applyNumberFormat="1" applyFont="1" applyFill="1" applyBorder="1" applyAlignment="1" applyProtection="1">
      <alignment vertical="center"/>
      <protection hidden="1"/>
    </xf>
    <xf numFmtId="171" fontId="55" fillId="0" borderId="80" xfId="37" applyNumberFormat="1" applyFont="1" applyFill="1" applyBorder="1" applyAlignment="1" applyProtection="1">
      <alignment vertical="center"/>
      <protection hidden="1"/>
    </xf>
    <xf numFmtId="169" fontId="50" fillId="30" borderId="71" xfId="37" applyNumberFormat="1" applyFont="1" applyFill="1" applyBorder="1" applyAlignment="1">
      <alignment vertical="center" wrapText="1"/>
    </xf>
    <xf numFmtId="173" fontId="34" fillId="30" borderId="72" xfId="37" applyNumberFormat="1" applyFont="1" applyFill="1" applyBorder="1" applyAlignment="1" applyProtection="1">
      <alignment vertical="center"/>
      <protection locked="0"/>
    </xf>
    <xf numFmtId="173" fontId="34" fillId="30" borderId="71" xfId="37" applyNumberFormat="1" applyFont="1" applyFill="1" applyBorder="1" applyAlignment="1" applyProtection="1">
      <alignment vertical="center"/>
      <protection hidden="1"/>
    </xf>
    <xf numFmtId="173" fontId="34" fillId="30" borderId="73" xfId="37" applyNumberFormat="1" applyFont="1" applyFill="1" applyBorder="1" applyAlignment="1" applyProtection="1">
      <alignment vertical="center"/>
      <protection locked="0"/>
    </xf>
    <xf numFmtId="173" fontId="34" fillId="30" borderId="74" xfId="37" applyNumberFormat="1" applyFont="1" applyFill="1" applyBorder="1" applyAlignment="1" applyProtection="1">
      <alignment vertical="center"/>
      <protection locked="0"/>
    </xf>
    <xf numFmtId="173" fontId="34" fillId="30" borderId="73" xfId="37" applyNumberFormat="1" applyFont="1" applyFill="1" applyBorder="1" applyAlignment="1" applyProtection="1">
      <alignment vertical="center"/>
      <protection hidden="1"/>
    </xf>
    <xf numFmtId="173" fontId="34" fillId="30" borderId="72" xfId="37" applyNumberFormat="1" applyFont="1" applyFill="1" applyBorder="1" applyAlignment="1" applyProtection="1">
      <alignment vertical="center"/>
      <protection hidden="1"/>
    </xf>
    <xf numFmtId="2" fontId="34" fillId="30" borderId="71" xfId="37" applyNumberFormat="1" applyFont="1" applyFill="1" applyBorder="1" applyAlignment="1" applyProtection="1">
      <alignment vertical="center"/>
      <protection locked="0"/>
    </xf>
    <xf numFmtId="169" fontId="50" fillId="30" borderId="75" xfId="37" applyNumberFormat="1" applyFont="1" applyFill="1" applyBorder="1" applyAlignment="1">
      <alignment vertical="center" wrapText="1"/>
    </xf>
    <xf numFmtId="173" fontId="34" fillId="30" borderId="40" xfId="37" applyNumberFormat="1" applyFont="1" applyFill="1" applyBorder="1" applyAlignment="1" applyProtection="1">
      <alignment vertical="center"/>
      <protection locked="0"/>
    </xf>
    <xf numFmtId="173" fontId="34" fillId="30" borderId="75" xfId="37" applyNumberFormat="1" applyFont="1" applyFill="1" applyBorder="1" applyAlignment="1" applyProtection="1">
      <alignment vertical="center"/>
      <protection hidden="1"/>
    </xf>
    <xf numFmtId="173" fontId="34" fillId="30" borderId="36" xfId="37" applyNumberFormat="1" applyFont="1" applyFill="1" applyBorder="1" applyAlignment="1" applyProtection="1">
      <alignment vertical="center"/>
      <protection locked="0"/>
    </xf>
    <xf numFmtId="171" fontId="34" fillId="30" borderId="76" xfId="37" applyNumberFormat="1" applyFont="1" applyFill="1" applyBorder="1" applyAlignment="1" applyProtection="1">
      <alignment vertical="center"/>
      <protection hidden="1"/>
    </xf>
    <xf numFmtId="171" fontId="34" fillId="30" borderId="36" xfId="37" applyNumberFormat="1" applyFont="1" applyFill="1" applyBorder="1" applyAlignment="1" applyProtection="1">
      <alignment vertical="center"/>
      <protection hidden="1"/>
    </xf>
    <xf numFmtId="171" fontId="34" fillId="30" borderId="75" xfId="37" applyNumberFormat="1" applyFont="1" applyFill="1" applyBorder="1" applyAlignment="1" applyProtection="1">
      <alignment vertical="center"/>
      <protection hidden="1"/>
    </xf>
    <xf numFmtId="169" fontId="50" fillId="0" borderId="84" xfId="37" applyNumberFormat="1" applyFont="1" applyFill="1" applyBorder="1" applyAlignment="1">
      <alignment vertical="center" wrapText="1"/>
    </xf>
    <xf numFmtId="173" fontId="55" fillId="0" borderId="47" xfId="37" applyNumberFormat="1" applyFont="1" applyFill="1" applyBorder="1" applyAlignment="1" applyProtection="1">
      <alignment vertical="center"/>
      <protection locked="0"/>
    </xf>
    <xf numFmtId="173" fontId="55" fillId="0" borderId="46" xfId="37" applyNumberFormat="1" applyFont="1" applyFill="1" applyBorder="1" applyAlignment="1" applyProtection="1">
      <alignment vertical="center"/>
      <protection locked="0"/>
    </xf>
    <xf numFmtId="173" fontId="55" fillId="0" borderId="84" xfId="37" applyNumberFormat="1" applyFont="1" applyFill="1" applyBorder="1" applyAlignment="1" applyProtection="1">
      <alignment vertical="center"/>
      <protection hidden="1"/>
    </xf>
    <xf numFmtId="173" fontId="55" fillId="0" borderId="47" xfId="37" applyNumberFormat="1" applyFont="1" applyFill="1" applyBorder="1" applyAlignment="1" applyProtection="1">
      <alignment vertical="center"/>
      <protection hidden="1"/>
    </xf>
    <xf numFmtId="2" fontId="55" fillId="0" borderId="84" xfId="37" applyNumberFormat="1" applyFont="1" applyFill="1" applyBorder="1" applyAlignment="1" applyProtection="1">
      <alignment vertical="center"/>
      <protection locked="0"/>
    </xf>
    <xf numFmtId="169" fontId="50" fillId="0" borderId="85" xfId="37" applyNumberFormat="1" applyFont="1" applyFill="1" applyBorder="1" applyAlignment="1">
      <alignment vertical="center" wrapText="1"/>
    </xf>
    <xf numFmtId="173" fontId="55" fillId="0" borderId="86" xfId="37" applyNumberFormat="1" applyFont="1" applyFill="1" applyBorder="1" applyAlignment="1" applyProtection="1">
      <alignment vertical="center"/>
      <protection locked="0"/>
    </xf>
    <xf numFmtId="173" fontId="55" fillId="0" borderId="85" xfId="37" applyNumberFormat="1" applyFont="1" applyFill="1" applyBorder="1" applyAlignment="1" applyProtection="1">
      <alignment vertical="center"/>
      <protection hidden="1"/>
    </xf>
    <xf numFmtId="173" fontId="55" fillId="0" borderId="53" xfId="37" applyNumberFormat="1" applyFont="1" applyFill="1" applyBorder="1" applyAlignment="1" applyProtection="1">
      <alignment vertical="center"/>
      <protection locked="0"/>
    </xf>
    <xf numFmtId="0" fontId="41" fillId="0" borderId="0" xfId="0" applyFont="1" applyAlignment="1" quotePrefix="1">
      <alignment horizontal="left"/>
    </xf>
    <xf numFmtId="16" fontId="41" fillId="0" borderId="0" xfId="0" applyNumberFormat="1" applyFont="1" applyFill="1" applyAlignment="1" quotePrefix="1">
      <alignment horizontal="right"/>
    </xf>
    <xf numFmtId="169" fontId="56" fillId="0" borderId="0" xfId="34" applyNumberFormat="1" applyFont="1" applyAlignment="1">
      <alignment horizontal="center" vertical="center"/>
    </xf>
    <xf numFmtId="169" fontId="46" fillId="0" borderId="0" xfId="34" applyNumberFormat="1" applyFont="1" applyAlignment="1">
      <alignment horizontal="left" vertical="center"/>
    </xf>
    <xf numFmtId="169" fontId="56" fillId="0" borderId="0" xfId="34" applyNumberFormat="1" applyFont="1" applyAlignment="1">
      <alignment horizontal="center"/>
    </xf>
    <xf numFmtId="169" fontId="47" fillId="0" borderId="0" xfId="34" applyNumberFormat="1" applyFont="1" applyBorder="1" applyAlignment="1">
      <alignment horizontal="center" vertical="center"/>
    </xf>
    <xf numFmtId="169" fontId="47" fillId="0" borderId="0" xfId="34" applyNumberFormat="1" applyFont="1" applyBorder="1" applyAlignment="1">
      <alignment horizontal="right" vertical="center"/>
    </xf>
    <xf numFmtId="169" fontId="47" fillId="0" borderId="0" xfId="34" applyNumberFormat="1" applyFont="1" applyFill="1" applyBorder="1" applyAlignment="1">
      <alignment horizontal="center" vertical="center"/>
    </xf>
    <xf numFmtId="169" fontId="47" fillId="0" borderId="0" xfId="34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169" fontId="56" fillId="0" borderId="0" xfId="34" applyNumberFormat="1" applyFont="1" applyAlignment="1">
      <alignment vertical="center"/>
    </xf>
    <xf numFmtId="169" fontId="46" fillId="18" borderId="2" xfId="34" applyNumberFormat="1" applyFont="1" applyFill="1" applyBorder="1" applyAlignment="1">
      <alignment horizontal="center" vertical="center"/>
    </xf>
    <xf numFmtId="169" fontId="46" fillId="18" borderId="2" xfId="34" applyNumberFormat="1" applyFont="1" applyFill="1" applyBorder="1" applyAlignment="1">
      <alignment horizontal="center" vertical="center" wrapText="1"/>
    </xf>
    <xf numFmtId="170" fontId="47" fillId="0" borderId="0" xfId="34" applyNumberFormat="1" applyFont="1" applyBorder="1" applyAlignment="1">
      <alignment horizontal="center" vertical="center"/>
    </xf>
    <xf numFmtId="170" fontId="47" fillId="0" borderId="42" xfId="34" applyNumberFormat="1" applyFont="1" applyBorder="1" applyAlignment="1">
      <alignment vertical="center"/>
    </xf>
    <xf numFmtId="170" fontId="47" fillId="0" borderId="0" xfId="34" applyNumberFormat="1" applyFont="1" applyBorder="1" applyAlignment="1">
      <alignment vertical="center"/>
    </xf>
    <xf numFmtId="169" fontId="47" fillId="0" borderId="0" xfId="34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97" fillId="0" borderId="87" xfId="0" applyFont="1" applyBorder="1" applyAlignment="1">
      <alignment/>
    </xf>
    <xf numFmtId="0" fontId="97" fillId="0" borderId="88" xfId="0" applyFont="1" applyBorder="1" applyAlignment="1">
      <alignment/>
    </xf>
    <xf numFmtId="0" fontId="74" fillId="0" borderId="0" xfId="0" applyFont="1" applyAlignment="1">
      <alignment/>
    </xf>
    <xf numFmtId="41" fontId="98" fillId="0" borderId="89" xfId="34" applyNumberFormat="1" applyFont="1" applyBorder="1" applyAlignment="1">
      <alignment/>
    </xf>
    <xf numFmtId="41" fontId="97" fillId="0" borderId="90" xfId="34" applyNumberFormat="1" applyFont="1" applyBorder="1" applyAlignment="1" applyProtection="1">
      <alignment/>
      <protection locked="0"/>
    </xf>
    <xf numFmtId="41" fontId="97" fillId="0" borderId="13" xfId="34" applyNumberFormat="1" applyFont="1" applyBorder="1" applyAlignment="1" applyProtection="1">
      <alignment/>
      <protection locked="0"/>
    </xf>
    <xf numFmtId="41" fontId="97" fillId="0" borderId="50" xfId="34" applyNumberFormat="1" applyFont="1" applyBorder="1" applyAlignment="1" applyProtection="1">
      <alignment/>
      <protection locked="0"/>
    </xf>
    <xf numFmtId="41" fontId="97" fillId="0" borderId="66" xfId="34" applyNumberFormat="1" applyFont="1" applyBorder="1" applyAlignment="1">
      <alignment/>
    </xf>
    <xf numFmtId="41" fontId="97" fillId="0" borderId="54" xfId="34" applyNumberFormat="1" applyFont="1" applyBorder="1" applyAlignment="1" applyProtection="1">
      <alignment/>
      <protection locked="0"/>
    </xf>
    <xf numFmtId="41" fontId="97" fillId="0" borderId="91" xfId="34" applyNumberFormat="1" applyFont="1" applyBorder="1" applyAlignment="1">
      <alignment/>
    </xf>
    <xf numFmtId="41" fontId="97" fillId="0" borderId="54" xfId="34" applyNumberFormat="1" applyFont="1" applyBorder="1" applyAlignment="1">
      <alignment/>
    </xf>
    <xf numFmtId="41" fontId="97" fillId="0" borderId="14" xfId="34" applyNumberFormat="1" applyFont="1" applyBorder="1" applyAlignment="1">
      <alignment/>
    </xf>
    <xf numFmtId="41" fontId="97" fillId="0" borderId="92" xfId="34" applyNumberFormat="1" applyFont="1" applyBorder="1" applyAlignment="1">
      <alignment/>
    </xf>
    <xf numFmtId="41" fontId="97" fillId="0" borderId="23" xfId="34" applyNumberFormat="1" applyFont="1" applyBorder="1" applyAlignment="1">
      <alignment/>
    </xf>
    <xf numFmtId="0" fontId="101" fillId="0" borderId="0" xfId="0" applyFont="1" applyAlignment="1">
      <alignment/>
    </xf>
    <xf numFmtId="0" fontId="98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8" fillId="0" borderId="59" xfId="0" applyFont="1" applyBorder="1" applyAlignment="1">
      <alignment horizontal="center" vertical="center"/>
    </xf>
    <xf numFmtId="169" fontId="97" fillId="0" borderId="0" xfId="0" applyNumberFormat="1" applyFont="1" applyBorder="1" applyAlignment="1">
      <alignment/>
    </xf>
    <xf numFmtId="169" fontId="97" fillId="0" borderId="0" xfId="0" applyNumberFormat="1" applyFont="1" applyBorder="1" applyAlignment="1">
      <alignment horizontal="center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2" fillId="0" borderId="0" xfId="0" applyFont="1" applyAlignment="1">
      <alignment vertical="center"/>
    </xf>
    <xf numFmtId="0" fontId="102" fillId="0" borderId="0" xfId="0" applyFont="1" applyAlignment="1">
      <alignment horizontal="center"/>
    </xf>
    <xf numFmtId="0" fontId="104" fillId="0" borderId="0" xfId="0" applyFont="1" applyAlignment="1">
      <alignment/>
    </xf>
    <xf numFmtId="0" fontId="105" fillId="0" borderId="0" xfId="0" applyFont="1" applyAlignment="1" applyProtection="1">
      <alignment/>
      <protection locked="0"/>
    </xf>
    <xf numFmtId="0" fontId="105" fillId="0" borderId="0" xfId="0" applyFont="1" applyAlignment="1">
      <alignment/>
    </xf>
    <xf numFmtId="0" fontId="104" fillId="0" borderId="0" xfId="0" applyFont="1" applyAlignment="1">
      <alignment horizontal="center"/>
    </xf>
    <xf numFmtId="0" fontId="104" fillId="0" borderId="0" xfId="0" applyFont="1" applyBorder="1" applyAlignment="1">
      <alignment/>
    </xf>
    <xf numFmtId="0" fontId="104" fillId="0" borderId="0" xfId="0" applyFont="1" applyBorder="1" applyAlignment="1">
      <alignment horizontal="center"/>
    </xf>
    <xf numFmtId="168" fontId="41" fillId="0" borderId="0" xfId="0" applyNumberFormat="1" applyFont="1" applyAlignment="1">
      <alignment horizontal="right"/>
    </xf>
    <xf numFmtId="0" fontId="98" fillId="0" borderId="0" xfId="0" applyFont="1" applyAlignment="1">
      <alignment/>
    </xf>
    <xf numFmtId="0" fontId="97" fillId="0" borderId="70" xfId="0" applyFont="1" applyBorder="1" applyAlignment="1">
      <alignment/>
    </xf>
    <xf numFmtId="0" fontId="97" fillId="0" borderId="0" xfId="0" applyFont="1" applyBorder="1" applyAlignment="1">
      <alignment/>
    </xf>
    <xf numFmtId="0" fontId="98" fillId="0" borderId="16" xfId="0" applyFont="1" applyBorder="1" applyAlignment="1">
      <alignment horizontal="center" vertical="center"/>
    </xf>
    <xf numFmtId="0" fontId="98" fillId="0" borderId="49" xfId="0" applyFont="1" applyBorder="1" applyAlignment="1">
      <alignment horizontal="center" vertical="center"/>
    </xf>
    <xf numFmtId="0" fontId="98" fillId="0" borderId="49" xfId="0" applyFont="1" applyBorder="1" applyAlignment="1">
      <alignment horizontal="center"/>
    </xf>
    <xf numFmtId="0" fontId="97" fillId="0" borderId="13" xfId="0" applyFont="1" applyBorder="1" applyAlignment="1">
      <alignment/>
    </xf>
    <xf numFmtId="0" fontId="100" fillId="0" borderId="13" xfId="0" applyFont="1" applyBorder="1" applyAlignment="1">
      <alignment/>
    </xf>
    <xf numFmtId="0" fontId="97" fillId="0" borderId="13" xfId="0" applyFont="1" applyBorder="1" applyAlignment="1">
      <alignment/>
    </xf>
    <xf numFmtId="0" fontId="97" fillId="0" borderId="37" xfId="0" applyFont="1" applyBorder="1" applyAlignment="1">
      <alignment/>
    </xf>
    <xf numFmtId="0" fontId="97" fillId="0" borderId="13" xfId="0" applyFont="1" applyBorder="1" applyAlignment="1">
      <alignment horizontal="right"/>
    </xf>
    <xf numFmtId="169" fontId="97" fillId="0" borderId="25" xfId="34" applyNumberFormat="1" applyFont="1" applyBorder="1" applyAlignment="1" applyProtection="1">
      <alignment/>
      <protection locked="0"/>
    </xf>
    <xf numFmtId="43" fontId="97" fillId="0" borderId="70" xfId="34" applyFont="1" applyBorder="1" applyAlignment="1" applyProtection="1">
      <alignment/>
      <protection locked="0"/>
    </xf>
    <xf numFmtId="169" fontId="97" fillId="0" borderId="0" xfId="34" applyNumberFormat="1" applyFont="1" applyAlignment="1" applyProtection="1">
      <alignment/>
      <protection locked="0"/>
    </xf>
    <xf numFmtId="0" fontId="97" fillId="0" borderId="0" xfId="0" applyFont="1" applyAlignment="1" quotePrefix="1">
      <alignment horizontal="center" vertical="center"/>
    </xf>
    <xf numFmtId="169" fontId="97" fillId="0" borderId="70" xfId="34" applyNumberFormat="1" applyFont="1" applyBorder="1" applyAlignment="1" applyProtection="1">
      <alignment horizontal="center"/>
      <protection locked="0"/>
    </xf>
    <xf numFmtId="0" fontId="98" fillId="0" borderId="0" xfId="0" applyFont="1" applyAlignment="1">
      <alignment horizontal="right"/>
    </xf>
    <xf numFmtId="0" fontId="98" fillId="0" borderId="0" xfId="0" applyFont="1" applyAlignment="1" applyProtection="1">
      <alignment vertical="center"/>
      <protection locked="0"/>
    </xf>
    <xf numFmtId="169" fontId="97" fillId="0" borderId="2" xfId="34" applyNumberFormat="1" applyFont="1" applyBorder="1" applyAlignment="1" applyProtection="1">
      <alignment/>
      <protection locked="0"/>
    </xf>
    <xf numFmtId="169" fontId="98" fillId="0" borderId="2" xfId="34" applyNumberFormat="1" applyFont="1" applyBorder="1" applyAlignment="1" applyProtection="1">
      <alignment/>
      <protection/>
    </xf>
    <xf numFmtId="169" fontId="98" fillId="0" borderId="70" xfId="34" applyNumberFormat="1" applyFont="1" applyBorder="1" applyAlignment="1" applyProtection="1">
      <alignment/>
      <protection locked="0"/>
    </xf>
    <xf numFmtId="169" fontId="98" fillId="0" borderId="0" xfId="34" applyNumberFormat="1" applyFont="1" applyBorder="1" applyAlignment="1" applyProtection="1">
      <alignment/>
      <protection locked="0"/>
    </xf>
    <xf numFmtId="43" fontId="98" fillId="0" borderId="0" xfId="34" applyFont="1" applyBorder="1" applyAlignment="1">
      <alignment/>
    </xf>
    <xf numFmtId="169" fontId="97" fillId="0" borderId="25" xfId="34" applyNumberFormat="1" applyFont="1" applyBorder="1" applyAlignment="1">
      <alignment/>
    </xf>
    <xf numFmtId="169" fontId="97" fillId="0" borderId="25" xfId="0" applyNumberFormat="1" applyFont="1" applyBorder="1" applyAlignment="1">
      <alignment/>
    </xf>
    <xf numFmtId="10" fontId="97" fillId="0" borderId="0" xfId="48" applyNumberFormat="1" applyFont="1" applyAlignment="1">
      <alignment/>
    </xf>
    <xf numFmtId="169" fontId="97" fillId="0" borderId="70" xfId="34" applyNumberFormat="1" applyFont="1" applyBorder="1" applyAlignment="1" applyProtection="1">
      <alignment/>
      <protection locked="0"/>
    </xf>
    <xf numFmtId="43" fontId="97" fillId="0" borderId="70" xfId="34" applyNumberFormat="1" applyFont="1" applyBorder="1" applyAlignment="1" applyProtection="1">
      <alignment/>
      <protection locked="0"/>
    </xf>
    <xf numFmtId="43" fontId="97" fillId="0" borderId="2" xfId="34" applyNumberFormat="1" applyFont="1" applyBorder="1" applyAlignment="1" applyProtection="1">
      <alignment/>
      <protection locked="0"/>
    </xf>
    <xf numFmtId="43" fontId="97" fillId="0" borderId="0" xfId="34" applyNumberFormat="1" applyFont="1" applyBorder="1" applyAlignment="1">
      <alignment/>
    </xf>
    <xf numFmtId="169" fontId="98" fillId="0" borderId="25" xfId="0" applyNumberFormat="1" applyFont="1" applyBorder="1" applyAlignment="1">
      <alignment horizontal="center"/>
    </xf>
    <xf numFmtId="169" fontId="98" fillId="0" borderId="70" xfId="0" applyNumberFormat="1" applyFont="1" applyBorder="1" applyAlignment="1">
      <alignment horizontal="center"/>
    </xf>
    <xf numFmtId="0" fontId="98" fillId="0" borderId="93" xfId="0" applyFont="1" applyBorder="1" applyAlignment="1">
      <alignment horizontal="center"/>
    </xf>
    <xf numFmtId="0" fontId="98" fillId="0" borderId="94" xfId="0" applyFont="1" applyBorder="1" applyAlignment="1">
      <alignment horizontal="center"/>
    </xf>
    <xf numFmtId="0" fontId="98" fillId="0" borderId="95" xfId="0" applyFont="1" applyBorder="1" applyAlignment="1">
      <alignment horizontal="center"/>
    </xf>
    <xf numFmtId="0" fontId="98" fillId="0" borderId="18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98" fillId="0" borderId="21" xfId="0" applyFont="1" applyBorder="1" applyAlignment="1">
      <alignment horizontal="center"/>
    </xf>
    <xf numFmtId="169" fontId="98" fillId="0" borderId="96" xfId="34" applyNumberFormat="1" applyFont="1" applyBorder="1" applyAlignment="1">
      <alignment/>
    </xf>
    <xf numFmtId="41" fontId="98" fillId="0" borderId="96" xfId="34" applyNumberFormat="1" applyFont="1" applyBorder="1" applyAlignment="1">
      <alignment/>
    </xf>
    <xf numFmtId="175" fontId="41" fillId="0" borderId="97" xfId="34" applyNumberFormat="1" applyFont="1" applyBorder="1" applyAlignment="1">
      <alignment horizontal="right"/>
    </xf>
    <xf numFmtId="169" fontId="98" fillId="0" borderId="98" xfId="34" applyNumberFormat="1" applyFont="1" applyBorder="1" applyAlignment="1">
      <alignment/>
    </xf>
    <xf numFmtId="169" fontId="97" fillId="0" borderId="99" xfId="34" applyNumberFormat="1" applyFont="1" applyBorder="1" applyAlignment="1" applyProtection="1">
      <alignment/>
      <protection locked="0"/>
    </xf>
    <xf numFmtId="41" fontId="97" fillId="0" borderId="99" xfId="34" applyNumberFormat="1" applyFont="1" applyBorder="1" applyAlignment="1">
      <alignment/>
    </xf>
    <xf numFmtId="175" fontId="41" fillId="0" borderId="20" xfId="34" applyNumberFormat="1" applyFont="1" applyBorder="1" applyAlignment="1">
      <alignment horizontal="right"/>
    </xf>
    <xf numFmtId="169" fontId="97" fillId="0" borderId="91" xfId="34" applyNumberFormat="1" applyFont="1" applyBorder="1" applyAlignment="1" applyProtection="1">
      <alignment/>
      <protection locked="0"/>
    </xf>
    <xf numFmtId="169" fontId="97" fillId="0" borderId="13" xfId="34" applyNumberFormat="1" applyFont="1" applyBorder="1" applyAlignment="1" applyProtection="1">
      <alignment/>
      <protection locked="0"/>
    </xf>
    <xf numFmtId="41" fontId="97" fillId="0" borderId="13" xfId="34" applyNumberFormat="1" applyFont="1" applyBorder="1" applyAlignment="1">
      <alignment/>
    </xf>
    <xf numFmtId="175" fontId="41" fillId="0" borderId="13" xfId="34" applyNumberFormat="1" applyFont="1" applyFill="1" applyBorder="1" applyAlignment="1">
      <alignment horizontal="right"/>
    </xf>
    <xf numFmtId="169" fontId="97" fillId="0" borderId="14" xfId="34" applyNumberFormat="1" applyFont="1" applyBorder="1" applyAlignment="1" applyProtection="1">
      <alignment/>
      <protection locked="0"/>
    </xf>
    <xf numFmtId="0" fontId="97" fillId="0" borderId="68" xfId="0" applyFont="1" applyBorder="1" applyAlignment="1">
      <alignment/>
    </xf>
    <xf numFmtId="0" fontId="97" fillId="0" borderId="60" xfId="0" applyFont="1" applyBorder="1" applyAlignment="1" applyProtection="1">
      <alignment/>
      <protection locked="0"/>
    </xf>
    <xf numFmtId="0" fontId="97" fillId="0" borderId="60" xfId="0" applyFont="1" applyBorder="1" applyAlignment="1">
      <alignment/>
    </xf>
    <xf numFmtId="0" fontId="97" fillId="0" borderId="61" xfId="0" applyFont="1" applyBorder="1" applyAlignment="1" applyProtection="1">
      <alignment/>
      <protection locked="0"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43" fontId="97" fillId="0" borderId="0" xfId="0" applyNumberFormat="1" applyFont="1" applyAlignment="1">
      <alignment/>
    </xf>
    <xf numFmtId="1" fontId="97" fillId="0" borderId="70" xfId="0" applyNumberFormat="1" applyFont="1" applyBorder="1" applyAlignment="1">
      <alignment/>
    </xf>
    <xf numFmtId="169" fontId="98" fillId="0" borderId="52" xfId="0" applyNumberFormat="1" applyFont="1" applyBorder="1" applyAlignment="1">
      <alignment horizontal="center"/>
    </xf>
    <xf numFmtId="0" fontId="60" fillId="0" borderId="35" xfId="61" applyFont="1" applyBorder="1" applyAlignment="1">
      <alignment horizontal="left" vertical="top" wrapText="1"/>
      <protection/>
    </xf>
    <xf numFmtId="0" fontId="60" fillId="0" borderId="35" xfId="0" applyFont="1" applyBorder="1" applyAlignment="1">
      <alignment vertical="top" wrapText="1"/>
    </xf>
    <xf numFmtId="0" fontId="60" fillId="0" borderId="35" xfId="61" applyFont="1" applyBorder="1" applyAlignment="1">
      <alignment vertical="top" wrapText="1"/>
      <protection/>
    </xf>
    <xf numFmtId="176" fontId="60" fillId="0" borderId="35" xfId="34" applyNumberFormat="1" applyFont="1" applyBorder="1" applyAlignment="1">
      <alignment vertical="top"/>
    </xf>
    <xf numFmtId="176" fontId="60" fillId="0" borderId="53" xfId="34" applyNumberFormat="1" applyFont="1" applyBorder="1" applyAlignment="1">
      <alignment vertical="top"/>
    </xf>
    <xf numFmtId="0" fontId="60" fillId="0" borderId="35" xfId="61" applyFont="1" applyBorder="1" applyAlignment="1">
      <alignment wrapText="1"/>
      <protection/>
    </xf>
    <xf numFmtId="176" fontId="60" fillId="0" borderId="35" xfId="34" applyNumberFormat="1" applyFont="1" applyBorder="1" applyAlignment="1">
      <alignment/>
    </xf>
    <xf numFmtId="176" fontId="41" fillId="0" borderId="35" xfId="34" applyNumberFormat="1" applyFont="1" applyBorder="1" applyAlignment="1">
      <alignment/>
    </xf>
    <xf numFmtId="0" fontId="63" fillId="0" borderId="35" xfId="62" applyFont="1" applyBorder="1" applyAlignment="1">
      <alignment horizontal="right"/>
      <protection/>
    </xf>
    <xf numFmtId="0" fontId="60" fillId="0" borderId="35" xfId="62" applyFont="1" applyBorder="1" applyAlignment="1">
      <alignment horizontal="right"/>
      <protection/>
    </xf>
    <xf numFmtId="0" fontId="59" fillId="0" borderId="35" xfId="61" applyFont="1" applyBorder="1" applyAlignment="1">
      <alignment horizontal="left" wrapText="1"/>
      <protection/>
    </xf>
    <xf numFmtId="0" fontId="60" fillId="0" borderId="35" xfId="61" applyFont="1" applyBorder="1" applyAlignment="1">
      <alignment horizontal="left" wrapText="1"/>
      <protection/>
    </xf>
    <xf numFmtId="0" fontId="41" fillId="0" borderId="46" xfId="62" applyFont="1" applyBorder="1">
      <alignment/>
      <protection/>
    </xf>
    <xf numFmtId="0" fontId="59" fillId="0" borderId="35" xfId="61" applyFont="1" applyBorder="1" applyAlignment="1">
      <alignment wrapText="1"/>
      <protection/>
    </xf>
    <xf numFmtId="0" fontId="60" fillId="0" borderId="35" xfId="61" applyFont="1" applyBorder="1" applyAlignment="1">
      <alignment vertical="top"/>
      <protection/>
    </xf>
    <xf numFmtId="0" fontId="60" fillId="0" borderId="35" xfId="0" applyFont="1" applyBorder="1" applyAlignment="1">
      <alignment/>
    </xf>
    <xf numFmtId="49" fontId="60" fillId="0" borderId="35" xfId="61" applyNumberFormat="1" applyFont="1" applyBorder="1" applyAlignment="1" quotePrefix="1">
      <alignment vertical="top" wrapText="1"/>
      <protection/>
    </xf>
    <xf numFmtId="49" fontId="60" fillId="0" borderId="35" xfId="61" applyNumberFormat="1" applyFont="1" applyBorder="1" applyAlignment="1">
      <alignment vertical="top" wrapText="1"/>
      <protection/>
    </xf>
    <xf numFmtId="49" fontId="60" fillId="0" borderId="35" xfId="0" applyNumberFormat="1" applyFont="1" applyBorder="1" applyAlignment="1">
      <alignment vertical="top" wrapText="1"/>
    </xf>
    <xf numFmtId="49" fontId="81" fillId="0" borderId="35" xfId="61" applyNumberFormat="1" applyFont="1" applyBorder="1" applyAlignment="1" quotePrefix="1">
      <alignment vertical="top" wrapText="1"/>
      <protection/>
    </xf>
    <xf numFmtId="49" fontId="81" fillId="0" borderId="35" xfId="0" applyNumberFormat="1" applyFont="1" applyBorder="1" applyAlignment="1" quotePrefix="1">
      <alignment vertical="top" wrapText="1"/>
    </xf>
    <xf numFmtId="49" fontId="81" fillId="0" borderId="35" xfId="0" applyNumberFormat="1" applyFont="1" applyBorder="1" applyAlignment="1">
      <alignment vertical="top" wrapText="1"/>
    </xf>
    <xf numFmtId="0" fontId="41" fillId="0" borderId="35" xfId="61" applyFont="1" applyBorder="1" applyAlignment="1">
      <alignment wrapText="1"/>
      <protection/>
    </xf>
    <xf numFmtId="0" fontId="41" fillId="0" borderId="36" xfId="61" applyFont="1" applyBorder="1" applyAlignment="1">
      <alignment wrapText="1"/>
      <protection/>
    </xf>
    <xf numFmtId="0" fontId="81" fillId="0" borderId="35" xfId="0" applyFont="1" applyBorder="1" applyAlignment="1">
      <alignment wrapText="1"/>
    </xf>
    <xf numFmtId="0" fontId="60" fillId="0" borderId="35" xfId="0" applyFont="1" applyBorder="1" applyAlignment="1">
      <alignment wrapText="1"/>
    </xf>
    <xf numFmtId="0" fontId="60" fillId="0" borderId="35" xfId="0" applyFont="1" applyBorder="1" applyAlignment="1">
      <alignment vertical="center" wrapText="1"/>
    </xf>
    <xf numFmtId="0" fontId="59" fillId="0" borderId="35" xfId="61" applyFont="1" applyBorder="1" applyAlignment="1">
      <alignment vertical="top" wrapText="1"/>
      <protection/>
    </xf>
    <xf numFmtId="0" fontId="60" fillId="0" borderId="35" xfId="47" applyFont="1" applyBorder="1" applyAlignment="1">
      <alignment horizontal="justify" vertical="center"/>
      <protection/>
    </xf>
    <xf numFmtId="0" fontId="60" fillId="0" borderId="35" xfId="47" applyFont="1" applyBorder="1">
      <alignment/>
      <protection/>
    </xf>
    <xf numFmtId="49" fontId="60" fillId="0" borderId="35" xfId="47" applyNumberFormat="1" applyFont="1" applyBorder="1" applyAlignment="1">
      <alignment vertical="top" wrapText="1"/>
      <protection/>
    </xf>
    <xf numFmtId="0" fontId="59" fillId="0" borderId="35" xfId="61" applyFont="1" applyBorder="1" applyAlignment="1">
      <alignment vertical="top"/>
      <protection/>
    </xf>
    <xf numFmtId="0" fontId="79" fillId="0" borderId="35" xfId="61" applyFont="1" applyBorder="1">
      <alignment/>
      <protection/>
    </xf>
    <xf numFmtId="3" fontId="60" fillId="0" borderId="35" xfId="61" applyNumberFormat="1" applyFont="1" applyBorder="1">
      <alignment/>
      <protection/>
    </xf>
    <xf numFmtId="3" fontId="60" fillId="0" borderId="35" xfId="47" applyNumberFormat="1" applyFont="1" applyBorder="1" applyAlignment="1">
      <alignment/>
      <protection/>
    </xf>
    <xf numFmtId="0" fontId="60" fillId="0" borderId="35" xfId="61" applyFont="1" applyBorder="1" applyAlignment="1">
      <alignment/>
      <protection/>
    </xf>
    <xf numFmtId="0" fontId="79" fillId="0" borderId="35" xfId="61" applyFont="1" applyBorder="1" applyAlignment="1">
      <alignment/>
      <protection/>
    </xf>
    <xf numFmtId="3" fontId="60" fillId="0" borderId="35" xfId="61" applyNumberFormat="1" applyFont="1" applyBorder="1" applyAlignment="1">
      <alignment/>
      <protection/>
    </xf>
    <xf numFmtId="3" fontId="79" fillId="0" borderId="35" xfId="61" applyNumberFormat="1" applyFont="1" applyBorder="1">
      <alignment/>
      <protection/>
    </xf>
    <xf numFmtId="0" fontId="60" fillId="0" borderId="46" xfId="61" applyFont="1" applyBorder="1" applyAlignment="1">
      <alignment vertical="top"/>
      <protection/>
    </xf>
    <xf numFmtId="0" fontId="63" fillId="0" borderId="35" xfId="61" applyFont="1" applyBorder="1" applyAlignment="1">
      <alignment vertical="top"/>
      <protection/>
    </xf>
    <xf numFmtId="0" fontId="60" fillId="0" borderId="36" xfId="61" applyFont="1" applyBorder="1" applyAlignment="1">
      <alignment vertical="top"/>
      <protection/>
    </xf>
    <xf numFmtId="0" fontId="41" fillId="0" borderId="35" xfId="61" applyFont="1" applyBorder="1">
      <alignment/>
      <protection/>
    </xf>
    <xf numFmtId="0" fontId="62" fillId="0" borderId="35" xfId="61" applyFont="1" applyBorder="1" applyAlignment="1">
      <alignment vertical="top"/>
      <protection/>
    </xf>
    <xf numFmtId="0" fontId="60" fillId="0" borderId="35" xfId="0" applyFont="1" applyBorder="1" applyAlignment="1">
      <alignment horizontal="justify" vertical="top"/>
    </xf>
    <xf numFmtId="0" fontId="60" fillId="0" borderId="35" xfId="0" applyFont="1" applyBorder="1" applyAlignment="1">
      <alignment vertical="top"/>
    </xf>
    <xf numFmtId="0" fontId="60" fillId="0" borderId="35" xfId="47" applyFont="1" applyBorder="1" applyAlignment="1">
      <alignment vertical="top"/>
      <protection/>
    </xf>
    <xf numFmtId="176" fontId="60" fillId="0" borderId="35" xfId="34" applyNumberFormat="1" applyFont="1" applyBorder="1" applyAlignment="1">
      <alignment horizontal="right" vertical="top"/>
    </xf>
    <xf numFmtId="43" fontId="60" fillId="0" borderId="35" xfId="34" applyFont="1" applyBorder="1" applyAlignment="1">
      <alignment horizontal="right" vertical="top"/>
    </xf>
    <xf numFmtId="0" fontId="60" fillId="0" borderId="35" xfId="61" applyFont="1" applyFill="1" applyBorder="1" applyAlignment="1">
      <alignment vertical="top"/>
      <protection/>
    </xf>
    <xf numFmtId="0" fontId="60" fillId="0" borderId="35" xfId="61" applyFont="1" applyBorder="1" applyAlignment="1">
      <alignment horizontal="right" vertical="top"/>
      <protection/>
    </xf>
    <xf numFmtId="0" fontId="60" fillId="0" borderId="53" xfId="61" applyFont="1" applyBorder="1" applyAlignment="1">
      <alignment horizontal="right" vertical="top"/>
      <protection/>
    </xf>
    <xf numFmtId="43" fontId="60" fillId="0" borderId="53" xfId="34" applyFont="1" applyBorder="1" applyAlignment="1">
      <alignment horizontal="right" vertical="top"/>
    </xf>
    <xf numFmtId="0" fontId="81" fillId="0" borderId="35" xfId="61" applyFont="1" applyBorder="1">
      <alignment/>
      <protection/>
    </xf>
    <xf numFmtId="3" fontId="60" fillId="0" borderId="35" xfId="0" applyNumberFormat="1" applyFont="1" applyBorder="1" applyAlignment="1">
      <alignment/>
    </xf>
    <xf numFmtId="0" fontId="82" fillId="0" borderId="35" xfId="61" applyFont="1" applyBorder="1" applyAlignment="1">
      <alignment vertical="top"/>
      <protection/>
    </xf>
    <xf numFmtId="0" fontId="81" fillId="0" borderId="35" xfId="61" applyFont="1" applyBorder="1" applyAlignment="1">
      <alignment horizontal="right"/>
      <protection/>
    </xf>
    <xf numFmtId="3" fontId="60" fillId="0" borderId="35" xfId="0" applyNumberFormat="1" applyFont="1" applyBorder="1" applyAlignment="1">
      <alignment horizontal="right" vertical="center"/>
    </xf>
    <xf numFmtId="0" fontId="60" fillId="0" borderId="35" xfId="0" applyFont="1" applyBorder="1" applyAlignment="1">
      <alignment horizontal="left" vertical="top"/>
    </xf>
    <xf numFmtId="0" fontId="60" fillId="0" borderId="35" xfId="61" applyFont="1" applyBorder="1" applyAlignment="1">
      <alignment horizontal="right"/>
      <protection/>
    </xf>
    <xf numFmtId="3" fontId="81" fillId="0" borderId="35" xfId="0" applyNumberFormat="1" applyFont="1" applyBorder="1" applyAlignment="1">
      <alignment/>
    </xf>
    <xf numFmtId="176" fontId="81" fillId="0" borderId="35" xfId="34" applyNumberFormat="1" applyFont="1" applyBorder="1" applyAlignment="1">
      <alignment horizontal="right" vertical="top"/>
    </xf>
    <xf numFmtId="43" fontId="81" fillId="0" borderId="35" xfId="34" applyFont="1" applyBorder="1" applyAlignment="1">
      <alignment horizontal="right" vertical="top"/>
    </xf>
    <xf numFmtId="176" fontId="81" fillId="0" borderId="35" xfId="34" applyNumberFormat="1" applyFont="1" applyBorder="1" applyAlignment="1">
      <alignment vertical="top"/>
    </xf>
    <xf numFmtId="0" fontId="81" fillId="0" borderId="35" xfId="61" applyFont="1" applyBorder="1" applyAlignment="1">
      <alignment horizontal="right" vertical="top"/>
      <protection/>
    </xf>
    <xf numFmtId="0" fontId="81" fillId="0" borderId="35" xfId="61" applyFont="1" applyBorder="1" applyAlignment="1">
      <alignment vertical="top" wrapText="1"/>
      <protection/>
    </xf>
    <xf numFmtId="0" fontId="41" fillId="0" borderId="36" xfId="61" applyFont="1" applyBorder="1">
      <alignment/>
      <protection/>
    </xf>
    <xf numFmtId="176" fontId="41" fillId="0" borderId="36" xfId="34" applyNumberFormat="1" applyFont="1" applyBorder="1" applyAlignment="1">
      <alignment/>
    </xf>
    <xf numFmtId="176" fontId="59" fillId="0" borderId="35" xfId="34" applyNumberFormat="1" applyFont="1" applyBorder="1" applyAlignment="1">
      <alignment/>
    </xf>
    <xf numFmtId="0" fontId="83" fillId="0" borderId="35" xfId="61" applyFont="1" applyBorder="1" applyAlignment="1">
      <alignment vertical="top"/>
      <protection/>
    </xf>
    <xf numFmtId="3" fontId="81" fillId="0" borderId="35" xfId="61" applyNumberFormat="1" applyFont="1" applyBorder="1">
      <alignment/>
      <protection/>
    </xf>
    <xf numFmtId="0" fontId="81" fillId="0" borderId="35" xfId="0" applyFont="1" applyBorder="1" applyAlignment="1">
      <alignment vertical="top" wrapText="1"/>
    </xf>
    <xf numFmtId="0" fontId="81" fillId="0" borderId="35" xfId="61" applyFont="1" applyBorder="1" applyAlignment="1">
      <alignment vertical="top"/>
      <protection/>
    </xf>
    <xf numFmtId="3" fontId="81" fillId="0" borderId="35" xfId="0" applyNumberFormat="1" applyFont="1" applyBorder="1" applyAlignment="1">
      <alignment horizontal="right" vertical="center"/>
    </xf>
    <xf numFmtId="0" fontId="81" fillId="0" borderId="35" xfId="0" applyFont="1" applyBorder="1" applyAlignment="1">
      <alignment horizontal="left" vertical="top" wrapText="1"/>
    </xf>
    <xf numFmtId="0" fontId="84" fillId="0" borderId="35" xfId="0" applyFont="1" applyBorder="1" applyAlignment="1">
      <alignment horizontal="justify" vertical="top"/>
    </xf>
    <xf numFmtId="3" fontId="81" fillId="0" borderId="35" xfId="0" applyNumberFormat="1" applyFont="1" applyBorder="1" applyAlignment="1">
      <alignment horizontal="right"/>
    </xf>
    <xf numFmtId="0" fontId="84" fillId="0" borderId="35" xfId="0" applyFont="1" applyBorder="1" applyAlignment="1">
      <alignment horizontal="left" vertical="top" wrapText="1"/>
    </xf>
    <xf numFmtId="0" fontId="41" fillId="0" borderId="35" xfId="61" applyFont="1" applyBorder="1" applyAlignment="1">
      <alignment vertical="top"/>
      <protection/>
    </xf>
    <xf numFmtId="169" fontId="60" fillId="0" borderId="35" xfId="34" applyNumberFormat="1" applyFont="1" applyBorder="1" applyAlignment="1">
      <alignment/>
    </xf>
    <xf numFmtId="0" fontId="63" fillId="0" borderId="35" xfId="61" applyFont="1" applyBorder="1" applyAlignment="1">
      <alignment vertical="top" wrapText="1"/>
      <protection/>
    </xf>
    <xf numFmtId="169" fontId="60" fillId="0" borderId="35" xfId="61" applyNumberFormat="1" applyFont="1" applyBorder="1">
      <alignment/>
      <protection/>
    </xf>
    <xf numFmtId="0" fontId="63" fillId="0" borderId="35" xfId="0" applyFont="1" applyBorder="1" applyAlignment="1">
      <alignment vertical="top" wrapText="1"/>
    </xf>
    <xf numFmtId="169" fontId="81" fillId="0" borderId="35" xfId="34" applyNumberFormat="1" applyFont="1" applyBorder="1" applyAlignment="1">
      <alignment/>
    </xf>
    <xf numFmtId="176" fontId="60" fillId="0" borderId="35" xfId="34" applyNumberFormat="1" applyFont="1" applyBorder="1" applyAlignment="1">
      <alignment horizontal="right"/>
    </xf>
    <xf numFmtId="3" fontId="60" fillId="0" borderId="35" xfId="47" applyNumberFormat="1" applyFont="1" applyBorder="1">
      <alignment/>
      <protection/>
    </xf>
    <xf numFmtId="176" fontId="60" fillId="0" borderId="35" xfId="61" applyNumberFormat="1" applyFont="1" applyBorder="1">
      <alignment/>
      <protection/>
    </xf>
    <xf numFmtId="0" fontId="41" fillId="0" borderId="46" xfId="61" applyFont="1" applyBorder="1">
      <alignment/>
      <protection/>
    </xf>
    <xf numFmtId="176" fontId="41" fillId="0" borderId="46" xfId="34" applyNumberFormat="1" applyFont="1" applyBorder="1" applyAlignment="1">
      <alignment/>
    </xf>
    <xf numFmtId="0" fontId="41" fillId="0" borderId="46" xfId="61" applyFont="1" applyBorder="1" applyAlignment="1">
      <alignment vertical="top"/>
      <protection/>
    </xf>
    <xf numFmtId="0" fontId="59" fillId="0" borderId="46" xfId="61" applyFont="1" applyBorder="1" applyAlignment="1">
      <alignment wrapText="1"/>
      <protection/>
    </xf>
    <xf numFmtId="176" fontId="59" fillId="0" borderId="46" xfId="34" applyNumberFormat="1" applyFont="1" applyBorder="1" applyAlignment="1">
      <alignment/>
    </xf>
    <xf numFmtId="176" fontId="60" fillId="0" borderId="35" xfId="34" applyNumberFormat="1" applyFont="1" applyFill="1" applyBorder="1" applyAlignment="1">
      <alignment vertical="top"/>
    </xf>
    <xf numFmtId="0" fontId="59" fillId="28" borderId="46" xfId="62" applyFont="1" applyFill="1" applyBorder="1" applyAlignment="1">
      <alignment horizontal="center"/>
      <protection/>
    </xf>
    <xf numFmtId="0" fontId="59" fillId="28" borderId="35" xfId="62" applyFont="1" applyFill="1" applyBorder="1" applyAlignment="1">
      <alignment horizontal="center"/>
      <protection/>
    </xf>
    <xf numFmtId="176" fontId="60" fillId="28" borderId="35" xfId="34" applyNumberFormat="1" applyFont="1" applyFill="1" applyBorder="1" applyAlignment="1">
      <alignment vertical="top"/>
    </xf>
    <xf numFmtId="0" fontId="41" fillId="28" borderId="35" xfId="62" applyFont="1" applyFill="1" applyBorder="1">
      <alignment/>
      <protection/>
    </xf>
    <xf numFmtId="0" fontId="41" fillId="28" borderId="46" xfId="62" applyFont="1" applyFill="1" applyBorder="1">
      <alignment/>
      <protection/>
    </xf>
    <xf numFmtId="0" fontId="41" fillId="28" borderId="36" xfId="62" applyFont="1" applyFill="1" applyBorder="1">
      <alignment/>
      <protection/>
    </xf>
    <xf numFmtId="0" fontId="59" fillId="0" borderId="35" xfId="61" applyFont="1" applyBorder="1" applyAlignment="1">
      <alignment/>
      <protection/>
    </xf>
    <xf numFmtId="176" fontId="60" fillId="0" borderId="35" xfId="34" applyNumberFormat="1" applyFont="1" applyBorder="1" applyAlignment="1">
      <alignment horizontal="left"/>
    </xf>
    <xf numFmtId="0" fontId="63" fillId="0" borderId="35" xfId="61" applyFont="1" applyBorder="1" applyAlignment="1">
      <alignment horizontal="left" vertical="top"/>
      <protection/>
    </xf>
    <xf numFmtId="176" fontId="59" fillId="0" borderId="35" xfId="34" applyNumberFormat="1" applyFont="1" applyBorder="1" applyAlignment="1">
      <alignment horizontal="left"/>
    </xf>
    <xf numFmtId="169" fontId="59" fillId="0" borderId="35" xfId="61" applyNumberFormat="1" applyFont="1" applyBorder="1">
      <alignment/>
      <protection/>
    </xf>
    <xf numFmtId="169" fontId="59" fillId="0" borderId="46" xfId="61" applyNumberFormat="1" applyFont="1" applyBorder="1">
      <alignment/>
      <protection/>
    </xf>
    <xf numFmtId="169" fontId="59" fillId="0" borderId="35" xfId="34" applyNumberFormat="1" applyFont="1" applyBorder="1" applyAlignment="1">
      <alignment/>
    </xf>
    <xf numFmtId="176" fontId="59" fillId="0" borderId="35" xfId="62" applyNumberFormat="1" applyFont="1" applyBorder="1">
      <alignment/>
      <protection/>
    </xf>
    <xf numFmtId="176" fontId="59" fillId="0" borderId="35" xfId="34" applyNumberFormat="1" applyFont="1" applyFill="1" applyBorder="1" applyAlignment="1">
      <alignment vertical="top"/>
    </xf>
    <xf numFmtId="176" fontId="59" fillId="0" borderId="35" xfId="62" applyNumberFormat="1" applyFont="1" applyBorder="1" applyAlignment="1">
      <alignment horizontal="center"/>
      <protection/>
    </xf>
    <xf numFmtId="176" fontId="59" fillId="0" borderId="46" xfId="62" applyNumberFormat="1" applyFont="1" applyBorder="1" applyAlignment="1">
      <alignment horizontal="center"/>
      <protection/>
    </xf>
    <xf numFmtId="176" fontId="59" fillId="0" borderId="38" xfId="62" applyNumberFormat="1" applyFont="1" applyBorder="1" applyAlignment="1">
      <alignment horizontal="center"/>
      <protection/>
    </xf>
    <xf numFmtId="176" fontId="60" fillId="0" borderId="46" xfId="34" applyNumberFormat="1" applyFont="1" applyBorder="1" applyAlignment="1">
      <alignment horizontal="right" vertical="top"/>
    </xf>
    <xf numFmtId="43" fontId="60" fillId="0" borderId="46" xfId="34" applyFont="1" applyBorder="1" applyAlignment="1">
      <alignment horizontal="right" vertical="top"/>
    </xf>
    <xf numFmtId="176" fontId="60" fillId="0" borderId="46" xfId="34" applyNumberFormat="1" applyFont="1" applyBorder="1" applyAlignment="1">
      <alignment vertical="top"/>
    </xf>
    <xf numFmtId="0" fontId="59" fillId="0" borderId="35" xfId="61" applyFont="1" applyBorder="1" applyAlignment="1">
      <alignment vertical="top" wrapText="1" shrinkToFit="1"/>
      <protection/>
    </xf>
    <xf numFmtId="0" fontId="60" fillId="0" borderId="35" xfId="61" applyFont="1" applyBorder="1" applyAlignment="1" quotePrefix="1">
      <alignment vertical="top" wrapText="1" shrinkToFit="1"/>
      <protection/>
    </xf>
    <xf numFmtId="0" fontId="60" fillId="0" borderId="35" xfId="61" applyFont="1" applyBorder="1" applyAlignment="1">
      <alignment vertical="top" wrapText="1" shrinkToFit="1"/>
      <protection/>
    </xf>
    <xf numFmtId="49" fontId="60" fillId="0" borderId="35" xfId="46" applyNumberFormat="1" applyFont="1" applyBorder="1" applyAlignment="1">
      <alignment vertical="top" wrapText="1"/>
      <protection/>
    </xf>
    <xf numFmtId="43" fontId="97" fillId="0" borderId="13" xfId="34" applyFont="1" applyBorder="1" applyAlignment="1">
      <alignment horizontal="right"/>
    </xf>
    <xf numFmtId="169" fontId="97" fillId="0" borderId="13" xfId="34" applyNumberFormat="1" applyFont="1" applyBorder="1" applyAlignment="1">
      <alignment horizontal="right"/>
    </xf>
    <xf numFmtId="0" fontId="46" fillId="0" borderId="0" xfId="62" applyFont="1" applyAlignment="1">
      <alignment/>
      <protection/>
    </xf>
    <xf numFmtId="0" fontId="86" fillId="0" borderId="13" xfId="61" applyFont="1" applyBorder="1" applyAlignment="1">
      <alignment horizontal="center" vertical="center" wrapText="1"/>
      <protection/>
    </xf>
    <xf numFmtId="0" fontId="87" fillId="0" borderId="35" xfId="61" applyFont="1" applyBorder="1" applyAlignment="1">
      <alignment horizontal="center" wrapText="1"/>
      <protection/>
    </xf>
    <xf numFmtId="0" fontId="73" fillId="0" borderId="0" xfId="0" applyFont="1" applyAlignment="1">
      <alignment horizontal="center"/>
    </xf>
    <xf numFmtId="0" fontId="98" fillId="0" borderId="0" xfId="0" applyFont="1" applyAlignment="1" applyProtection="1">
      <alignment horizontal="center"/>
      <protection locked="0"/>
    </xf>
    <xf numFmtId="0" fontId="98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8" fillId="0" borderId="94" xfId="0" applyFont="1" applyBorder="1" applyAlignment="1">
      <alignment horizontal="center" vertical="center"/>
    </xf>
    <xf numFmtId="0" fontId="98" fillId="0" borderId="60" xfId="0" applyFont="1" applyBorder="1" applyAlignment="1">
      <alignment horizontal="center" vertical="center"/>
    </xf>
    <xf numFmtId="0" fontId="98" fillId="0" borderId="100" xfId="0" applyFont="1" applyBorder="1" applyAlignment="1">
      <alignment horizontal="center"/>
    </xf>
    <xf numFmtId="0" fontId="98" fillId="0" borderId="96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97" fillId="0" borderId="0" xfId="0" applyFont="1" applyAlignment="1">
      <alignment horizontal="left" wrapText="1"/>
    </xf>
    <xf numFmtId="0" fontId="98" fillId="0" borderId="69" xfId="0" applyFont="1" applyBorder="1" applyAlignment="1">
      <alignment horizontal="left"/>
    </xf>
    <xf numFmtId="0" fontId="98" fillId="0" borderId="101" xfId="0" applyFont="1" applyBorder="1" applyAlignment="1">
      <alignment horizontal="center" vertical="center"/>
    </xf>
    <xf numFmtId="0" fontId="98" fillId="0" borderId="102" xfId="0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0" fontId="106" fillId="0" borderId="0" xfId="0" applyFont="1" applyAlignment="1" applyProtection="1">
      <alignment horizontal="center"/>
      <protection locked="0"/>
    </xf>
    <xf numFmtId="0" fontId="98" fillId="0" borderId="103" xfId="0" applyFont="1" applyBorder="1" applyAlignment="1">
      <alignment horizontal="center" vertical="center"/>
    </xf>
    <xf numFmtId="0" fontId="98" fillId="0" borderId="88" xfId="0" applyFont="1" applyBorder="1" applyAlignment="1">
      <alignment horizontal="center" vertical="center"/>
    </xf>
    <xf numFmtId="0" fontId="98" fillId="0" borderId="93" xfId="0" applyFont="1" applyBorder="1" applyAlignment="1">
      <alignment horizontal="center" vertical="center"/>
    </xf>
    <xf numFmtId="0" fontId="98" fillId="0" borderId="104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98" fillId="0" borderId="105" xfId="0" applyFont="1" applyBorder="1" applyAlignment="1">
      <alignment horizontal="center" vertical="center"/>
    </xf>
    <xf numFmtId="0" fontId="98" fillId="0" borderId="69" xfId="0" applyFont="1" applyBorder="1" applyAlignment="1">
      <alignment horizontal="center" vertical="center"/>
    </xf>
    <xf numFmtId="0" fontId="98" fillId="0" borderId="59" xfId="0" applyFont="1" applyBorder="1" applyAlignment="1">
      <alignment horizontal="center" vertical="center"/>
    </xf>
    <xf numFmtId="0" fontId="98" fillId="0" borderId="94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0" fontId="98" fillId="0" borderId="60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106" xfId="0" applyFont="1" applyBorder="1" applyAlignment="1">
      <alignment horizontal="center"/>
    </xf>
    <xf numFmtId="0" fontId="98" fillId="0" borderId="107" xfId="0" applyFont="1" applyBorder="1" applyAlignment="1">
      <alignment horizontal="center"/>
    </xf>
    <xf numFmtId="0" fontId="98" fillId="0" borderId="108" xfId="0" applyFont="1" applyBorder="1" applyAlignment="1">
      <alignment horizontal="center"/>
    </xf>
    <xf numFmtId="0" fontId="98" fillId="0" borderId="109" xfId="0" applyFont="1" applyBorder="1" applyAlignment="1">
      <alignment horizontal="center" vertical="center"/>
    </xf>
    <xf numFmtId="0" fontId="98" fillId="0" borderId="70" xfId="0" applyFont="1" applyBorder="1" applyAlignment="1">
      <alignment horizontal="center" vertical="center"/>
    </xf>
    <xf numFmtId="0" fontId="98" fillId="0" borderId="50" xfId="0" applyFont="1" applyBorder="1" applyAlignment="1">
      <alignment horizontal="center" vertical="center"/>
    </xf>
    <xf numFmtId="0" fontId="98" fillId="0" borderId="110" xfId="0" applyFont="1" applyBorder="1" applyAlignment="1">
      <alignment horizontal="center" vertical="center"/>
    </xf>
    <xf numFmtId="0" fontId="98" fillId="0" borderId="111" xfId="0" applyFont="1" applyBorder="1" applyAlignment="1">
      <alignment horizontal="center"/>
    </xf>
    <xf numFmtId="0" fontId="98" fillId="0" borderId="25" xfId="0" applyFont="1" applyBorder="1" applyAlignment="1">
      <alignment horizontal="center"/>
    </xf>
    <xf numFmtId="0" fontId="98" fillId="0" borderId="89" xfId="0" applyFont="1" applyBorder="1" applyAlignment="1">
      <alignment horizontal="center"/>
    </xf>
    <xf numFmtId="0" fontId="98" fillId="0" borderId="41" xfId="0" applyFont="1" applyBorder="1" applyAlignment="1">
      <alignment horizontal="center" vertical="center"/>
    </xf>
    <xf numFmtId="0" fontId="98" fillId="0" borderId="42" xfId="0" applyFont="1" applyBorder="1" applyAlignment="1">
      <alignment horizontal="center" vertical="center"/>
    </xf>
    <xf numFmtId="0" fontId="98" fillId="0" borderId="92" xfId="0" applyFont="1" applyBorder="1" applyAlignment="1">
      <alignment horizontal="center" vertical="center"/>
    </xf>
    <xf numFmtId="0" fontId="98" fillId="0" borderId="37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54" xfId="0" applyFont="1" applyBorder="1" applyAlignment="1">
      <alignment horizontal="center" vertical="center"/>
    </xf>
    <xf numFmtId="0" fontId="98" fillId="0" borderId="37" xfId="0" applyFont="1" applyBorder="1" applyAlignment="1">
      <alignment horizontal="center"/>
    </xf>
    <xf numFmtId="0" fontId="98" fillId="0" borderId="2" xfId="0" applyFont="1" applyBorder="1" applyAlignment="1">
      <alignment horizontal="center"/>
    </xf>
    <xf numFmtId="0" fontId="98" fillId="0" borderId="54" xfId="0" applyFont="1" applyBorder="1" applyAlignment="1">
      <alignment horizontal="center"/>
    </xf>
    <xf numFmtId="0" fontId="97" fillId="0" borderId="2" xfId="0" applyFont="1" applyBorder="1" applyAlignment="1">
      <alignment horizontal="left" wrapText="1"/>
    </xf>
    <xf numFmtId="0" fontId="97" fillId="0" borderId="54" xfId="0" applyFont="1" applyBorder="1" applyAlignment="1">
      <alignment horizontal="left" wrapText="1"/>
    </xf>
    <xf numFmtId="0" fontId="97" fillId="0" borderId="2" xfId="0" applyFont="1" applyBorder="1" applyAlignment="1">
      <alignment horizontal="center"/>
    </xf>
    <xf numFmtId="0" fontId="97" fillId="0" borderId="5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43" applyFont="1" applyBorder="1" applyAlignment="1" applyProtection="1">
      <alignment horizontal="center" vertical="center"/>
      <protection/>
    </xf>
    <xf numFmtId="169" fontId="34" fillId="30" borderId="112" xfId="37" applyNumberFormat="1" applyFont="1" applyFill="1" applyBorder="1" applyAlignment="1">
      <alignment horizontal="left" vertical="center" wrapText="1"/>
    </xf>
    <xf numFmtId="169" fontId="34" fillId="30" borderId="19" xfId="37" applyNumberFormat="1" applyFont="1" applyFill="1" applyBorder="1" applyAlignment="1">
      <alignment horizontal="left" vertical="center" wrapText="1"/>
    </xf>
    <xf numFmtId="169" fontId="34" fillId="30" borderId="58" xfId="37" applyNumberFormat="1" applyFont="1" applyFill="1" applyBorder="1" applyAlignment="1">
      <alignment horizontal="left" vertical="center" wrapText="1"/>
    </xf>
    <xf numFmtId="169" fontId="50" fillId="30" borderId="20" xfId="37" applyNumberFormat="1" applyFont="1" applyFill="1" applyBorder="1" applyAlignment="1">
      <alignment horizontal="center" vertical="center" wrapText="1"/>
    </xf>
    <xf numFmtId="169" fontId="50" fillId="30" borderId="49" xfId="37" applyNumberFormat="1" applyFont="1" applyFill="1" applyBorder="1" applyAlignment="1">
      <alignment horizontal="center" vertical="center" wrapText="1"/>
    </xf>
    <xf numFmtId="169" fontId="50" fillId="0" borderId="20" xfId="37" applyNumberFormat="1" applyFont="1" applyFill="1" applyBorder="1" applyAlignment="1">
      <alignment horizontal="center" vertical="center" wrapText="1"/>
    </xf>
    <xf numFmtId="169" fontId="50" fillId="0" borderId="49" xfId="37" applyNumberFormat="1" applyFont="1" applyFill="1" applyBorder="1" applyAlignment="1">
      <alignment horizontal="center" vertical="center" wrapText="1"/>
    </xf>
    <xf numFmtId="169" fontId="50" fillId="0" borderId="16" xfId="37" applyNumberFormat="1" applyFont="1" applyFill="1" applyBorder="1" applyAlignment="1">
      <alignment horizontal="center" vertical="center" wrapText="1"/>
    </xf>
    <xf numFmtId="169" fontId="50" fillId="0" borderId="60" xfId="37" applyNumberFormat="1" applyFont="1" applyFill="1" applyBorder="1" applyAlignment="1">
      <alignment horizontal="center" vertical="center" wrapText="1"/>
    </xf>
    <xf numFmtId="169" fontId="34" fillId="29" borderId="112" xfId="37" applyNumberFormat="1" applyFont="1" applyFill="1" applyBorder="1" applyAlignment="1">
      <alignment horizontal="left" vertical="center" wrapText="1"/>
    </xf>
    <xf numFmtId="169" fontId="34" fillId="29" borderId="19" xfId="37" applyNumberFormat="1" applyFont="1" applyFill="1" applyBorder="1" applyAlignment="1">
      <alignment horizontal="left" vertical="center" wrapText="1"/>
    </xf>
    <xf numFmtId="169" fontId="34" fillId="29" borderId="58" xfId="37" applyNumberFormat="1" applyFont="1" applyFill="1" applyBorder="1" applyAlignment="1">
      <alignment horizontal="left" vertical="center" wrapText="1"/>
    </xf>
    <xf numFmtId="169" fontId="48" fillId="0" borderId="92" xfId="37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vertical="center" wrapText="1"/>
    </xf>
    <xf numFmtId="169" fontId="46" fillId="0" borderId="16" xfId="37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vertical="center" wrapText="1"/>
    </xf>
    <xf numFmtId="169" fontId="46" fillId="0" borderId="17" xfId="37" applyNumberFormat="1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vertical="center" wrapText="1"/>
    </xf>
    <xf numFmtId="169" fontId="46" fillId="0" borderId="15" xfId="37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vertical="center" wrapText="1"/>
    </xf>
    <xf numFmtId="169" fontId="38" fillId="0" borderId="0" xfId="43" applyNumberFormat="1" applyFont="1" applyAlignment="1" applyProtection="1">
      <alignment horizontal="center" vertical="center"/>
      <protection/>
    </xf>
    <xf numFmtId="169" fontId="48" fillId="0" borderId="103" xfId="37" applyNumberFormat="1" applyFont="1" applyFill="1" applyBorder="1" applyAlignment="1">
      <alignment horizontal="center" vertical="center"/>
    </xf>
    <xf numFmtId="169" fontId="48" fillId="0" borderId="88" xfId="37" applyNumberFormat="1" applyFont="1" applyFill="1" applyBorder="1" applyAlignment="1">
      <alignment horizontal="center" vertical="center"/>
    </xf>
    <xf numFmtId="169" fontId="48" fillId="0" borderId="113" xfId="37" applyNumberFormat="1" applyFont="1" applyFill="1" applyBorder="1" applyAlignment="1">
      <alignment horizontal="center" vertical="center"/>
    </xf>
    <xf numFmtId="169" fontId="48" fillId="0" borderId="104" xfId="37" applyNumberFormat="1" applyFont="1" applyFill="1" applyBorder="1" applyAlignment="1">
      <alignment horizontal="center" vertical="center"/>
    </xf>
    <xf numFmtId="169" fontId="48" fillId="0" borderId="0" xfId="37" applyNumberFormat="1" applyFont="1" applyFill="1" applyBorder="1" applyAlignment="1">
      <alignment horizontal="center" vertical="center"/>
    </xf>
    <xf numFmtId="169" fontId="48" fillId="0" borderId="114" xfId="37" applyNumberFormat="1" applyFont="1" applyFill="1" applyBorder="1" applyAlignment="1">
      <alignment horizontal="center" vertical="center"/>
    </xf>
    <xf numFmtId="169" fontId="48" fillId="0" borderId="105" xfId="37" applyNumberFormat="1" applyFont="1" applyFill="1" applyBorder="1" applyAlignment="1">
      <alignment horizontal="center" vertical="center"/>
    </xf>
    <xf numFmtId="169" fontId="48" fillId="0" borderId="69" xfId="37" applyNumberFormat="1" applyFont="1" applyFill="1" applyBorder="1" applyAlignment="1">
      <alignment horizontal="center" vertical="center"/>
    </xf>
    <xf numFmtId="169" fontId="48" fillId="0" borderId="115" xfId="37" applyNumberFormat="1" applyFont="1" applyFill="1" applyBorder="1" applyAlignment="1">
      <alignment horizontal="center" vertical="center"/>
    </xf>
    <xf numFmtId="169" fontId="48" fillId="0" borderId="116" xfId="37" applyNumberFormat="1" applyFont="1" applyFill="1" applyBorder="1" applyAlignment="1">
      <alignment horizontal="center" vertical="center"/>
    </xf>
    <xf numFmtId="0" fontId="49" fillId="0" borderId="107" xfId="0" applyFont="1" applyFill="1" applyBorder="1" applyAlignment="1">
      <alignment/>
    </xf>
    <xf numFmtId="0" fontId="49" fillId="0" borderId="108" xfId="0" applyFont="1" applyFill="1" applyBorder="1" applyAlignment="1">
      <alignment/>
    </xf>
    <xf numFmtId="169" fontId="48" fillId="0" borderId="107" xfId="37" applyNumberFormat="1" applyFont="1" applyFill="1" applyBorder="1" applyAlignment="1">
      <alignment horizontal="center" vertical="center"/>
    </xf>
    <xf numFmtId="169" fontId="48" fillId="0" borderId="108" xfId="37" applyNumberFormat="1" applyFont="1" applyFill="1" applyBorder="1" applyAlignment="1">
      <alignment horizontal="center" vertical="center"/>
    </xf>
    <xf numFmtId="169" fontId="46" fillId="0" borderId="92" xfId="37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vertical="center" wrapText="1"/>
    </xf>
    <xf numFmtId="169" fontId="48" fillId="0" borderId="16" xfId="37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vertical="center" wrapText="1"/>
    </xf>
    <xf numFmtId="169" fontId="48" fillId="0" borderId="13" xfId="37" applyNumberFormat="1" applyFont="1" applyFill="1" applyBorder="1" applyAlignment="1">
      <alignment horizontal="center" vertical="center" wrapText="1"/>
    </xf>
    <xf numFmtId="169" fontId="48" fillId="0" borderId="14" xfId="37" applyNumberFormat="1" applyFont="1" applyFill="1" applyBorder="1" applyAlignment="1">
      <alignment horizontal="center" vertical="center" wrapText="1"/>
    </xf>
    <xf numFmtId="169" fontId="50" fillId="29" borderId="20" xfId="37" applyNumberFormat="1" applyFont="1" applyFill="1" applyBorder="1" applyAlignment="1">
      <alignment horizontal="center" vertical="center" wrapText="1"/>
    </xf>
    <xf numFmtId="169" fontId="50" fillId="29" borderId="49" xfId="37" applyNumberFormat="1" applyFont="1" applyFill="1" applyBorder="1" applyAlignment="1">
      <alignment horizontal="center" vertical="center" wrapText="1"/>
    </xf>
    <xf numFmtId="169" fontId="50" fillId="30" borderId="94" xfId="37" applyNumberFormat="1" applyFont="1" applyFill="1" applyBorder="1" applyAlignment="1">
      <alignment horizontal="center" vertical="center" wrapText="1"/>
    </xf>
    <xf numFmtId="169" fontId="34" fillId="0" borderId="105" xfId="37" applyNumberFormat="1" applyFont="1" applyFill="1" applyBorder="1" applyAlignment="1">
      <alignment horizontal="center" vertical="center"/>
    </xf>
    <xf numFmtId="169" fontId="34" fillId="0" borderId="69" xfId="37" applyNumberFormat="1" applyFont="1" applyFill="1" applyBorder="1" applyAlignment="1">
      <alignment horizontal="center" vertical="center"/>
    </xf>
    <xf numFmtId="169" fontId="34" fillId="0" borderId="115" xfId="37" applyNumberFormat="1" applyFont="1" applyFill="1" applyBorder="1" applyAlignment="1">
      <alignment horizontal="center" vertical="center"/>
    </xf>
    <xf numFmtId="169" fontId="49" fillId="0" borderId="0" xfId="37" applyNumberFormat="1" applyFont="1" applyAlignment="1">
      <alignment horizontal="left" vertical="center"/>
    </xf>
    <xf numFmtId="0" fontId="48" fillId="0" borderId="0" xfId="43" applyFont="1" applyAlignment="1" applyProtection="1">
      <alignment horizontal="center" vertical="center"/>
      <protection/>
    </xf>
    <xf numFmtId="0" fontId="40" fillId="0" borderId="0" xfId="45" applyFont="1" applyAlignment="1">
      <alignment horizontal="left" wrapText="1"/>
      <protection/>
    </xf>
    <xf numFmtId="0" fontId="40" fillId="18" borderId="16" xfId="45" applyFont="1" applyFill="1" applyBorder="1" applyAlignment="1">
      <alignment horizontal="center" vertical="center" wrapText="1"/>
      <protection/>
    </xf>
    <xf numFmtId="0" fontId="40" fillId="18" borderId="49" xfId="45" applyFont="1" applyFill="1" applyBorder="1" applyAlignment="1">
      <alignment horizontal="center" vertical="center" wrapText="1"/>
      <protection/>
    </xf>
    <xf numFmtId="0" fontId="40" fillId="0" borderId="42" xfId="45" applyFont="1" applyBorder="1" applyAlignment="1">
      <alignment horizontal="right" vertical="center"/>
      <protection/>
    </xf>
    <xf numFmtId="0" fontId="40" fillId="0" borderId="92" xfId="45" applyFont="1" applyBorder="1" applyAlignment="1">
      <alignment horizontal="right" vertical="center"/>
      <protection/>
    </xf>
    <xf numFmtId="0" fontId="40" fillId="18" borderId="37" xfId="45" applyFont="1" applyFill="1" applyBorder="1" applyAlignment="1">
      <alignment horizontal="center" vertical="center" wrapText="1"/>
      <protection/>
    </xf>
    <xf numFmtId="0" fontId="40" fillId="18" borderId="54" xfId="45" applyFont="1" applyFill="1" applyBorder="1" applyAlignment="1">
      <alignment horizontal="center" vertical="center" wrapText="1"/>
      <protection/>
    </xf>
    <xf numFmtId="0" fontId="40" fillId="18" borderId="41" xfId="45" applyFont="1" applyFill="1" applyBorder="1" applyAlignment="1">
      <alignment horizontal="center" vertical="center" wrapText="1"/>
      <protection/>
    </xf>
    <xf numFmtId="0" fontId="40" fillId="18" borderId="42" xfId="45" applyFont="1" applyFill="1" applyBorder="1" applyAlignment="1">
      <alignment horizontal="center" vertical="center" wrapText="1"/>
      <protection/>
    </xf>
    <xf numFmtId="0" fontId="40" fillId="18" borderId="92" xfId="45" applyFont="1" applyFill="1" applyBorder="1" applyAlignment="1">
      <alignment horizontal="center" vertical="center" wrapText="1"/>
      <protection/>
    </xf>
    <xf numFmtId="0" fontId="40" fillId="18" borderId="109" xfId="45" applyFont="1" applyFill="1" applyBorder="1" applyAlignment="1">
      <alignment horizontal="center" vertical="center" wrapText="1"/>
      <protection/>
    </xf>
    <xf numFmtId="0" fontId="40" fillId="18" borderId="70" xfId="45" applyFont="1" applyFill="1" applyBorder="1" applyAlignment="1">
      <alignment horizontal="center" vertical="center" wrapText="1"/>
      <protection/>
    </xf>
    <xf numFmtId="0" fontId="40" fillId="18" borderId="50" xfId="45" applyFont="1" applyFill="1" applyBorder="1" applyAlignment="1">
      <alignment horizontal="center" vertical="center" wrapText="1"/>
      <protection/>
    </xf>
    <xf numFmtId="0" fontId="59" fillId="0" borderId="16" xfId="61" applyFont="1" applyBorder="1" applyAlignment="1">
      <alignment horizontal="center" vertical="center" wrapText="1"/>
      <protection/>
    </xf>
    <xf numFmtId="0" fontId="59" fillId="0" borderId="49" xfId="61" applyFont="1" applyBorder="1" applyAlignment="1">
      <alignment horizontal="center" vertical="center" wrapText="1"/>
      <protection/>
    </xf>
    <xf numFmtId="0" fontId="46" fillId="0" borderId="0" xfId="61" applyFont="1" applyAlignment="1">
      <alignment horizontal="center"/>
      <protection/>
    </xf>
    <xf numFmtId="0" fontId="59" fillId="0" borderId="16" xfId="61" applyFont="1" applyBorder="1" applyAlignment="1">
      <alignment horizontal="center" vertical="center"/>
      <protection/>
    </xf>
    <xf numFmtId="0" fontId="59" fillId="0" borderId="49" xfId="61" applyFont="1" applyBorder="1" applyAlignment="1">
      <alignment horizontal="center" vertical="center"/>
      <protection/>
    </xf>
    <xf numFmtId="0" fontId="59" fillId="0" borderId="20" xfId="61" applyFont="1" applyBorder="1" applyAlignment="1">
      <alignment horizontal="center" vertical="center" wrapText="1"/>
      <protection/>
    </xf>
    <xf numFmtId="0" fontId="59" fillId="0" borderId="41" xfId="0" applyFont="1" applyFill="1" applyBorder="1" applyAlignment="1">
      <alignment horizontal="center" vertical="center" wrapText="1"/>
    </xf>
    <xf numFmtId="0" fontId="59" fillId="0" borderId="92" xfId="0" applyFont="1" applyFill="1" applyBorder="1" applyAlignment="1">
      <alignment horizontal="center" vertical="center" wrapText="1"/>
    </xf>
    <xf numFmtId="0" fontId="59" fillId="0" borderId="109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41" xfId="61" applyFont="1" applyBorder="1" applyAlignment="1">
      <alignment horizontal="center" vertical="center" wrapText="1"/>
      <protection/>
    </xf>
    <xf numFmtId="0" fontId="59" fillId="0" borderId="92" xfId="61" applyFont="1" applyBorder="1" applyAlignment="1">
      <alignment horizontal="center" vertical="center" wrapText="1"/>
      <protection/>
    </xf>
    <xf numFmtId="0" fontId="59" fillId="0" borderId="109" xfId="61" applyFont="1" applyBorder="1" applyAlignment="1">
      <alignment horizontal="center" vertical="center" wrapText="1"/>
      <protection/>
    </xf>
    <xf numFmtId="0" fontId="59" fillId="0" borderId="50" xfId="61" applyFont="1" applyBorder="1" applyAlignment="1">
      <alignment horizontal="center" vertical="center" wrapText="1"/>
      <protection/>
    </xf>
    <xf numFmtId="0" fontId="59" fillId="0" borderId="37" xfId="61" applyFont="1" applyBorder="1" applyAlignment="1">
      <alignment horizontal="center" vertical="center"/>
      <protection/>
    </xf>
    <xf numFmtId="0" fontId="59" fillId="0" borderId="2" xfId="61" applyFont="1" applyBorder="1" applyAlignment="1">
      <alignment horizontal="center" vertical="center"/>
      <protection/>
    </xf>
    <xf numFmtId="0" fontId="59" fillId="0" borderId="54" xfId="61" applyFont="1" applyBorder="1" applyAlignment="1">
      <alignment horizontal="center" vertical="center"/>
      <protection/>
    </xf>
    <xf numFmtId="0" fontId="59" fillId="0" borderId="37" xfId="61" applyFont="1" applyBorder="1" applyAlignment="1">
      <alignment horizontal="center" vertical="center" wrapText="1"/>
      <protection/>
    </xf>
    <xf numFmtId="0" fontId="59" fillId="0" borderId="2" xfId="61" applyFont="1" applyBorder="1" applyAlignment="1">
      <alignment horizontal="center" vertical="center" wrapText="1"/>
      <protection/>
    </xf>
    <xf numFmtId="0" fontId="59" fillId="0" borderId="54" xfId="61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1" fillId="0" borderId="31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40" fillId="0" borderId="0" xfId="0" applyFont="1" applyAlignment="1">
      <alignment horizontal="left" wrapText="1"/>
    </xf>
    <xf numFmtId="0" fontId="40" fillId="0" borderId="42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40" fillId="18" borderId="37" xfId="0" applyFont="1" applyFill="1" applyBorder="1" applyAlignment="1">
      <alignment horizontal="center" vertical="center" wrapText="1"/>
    </xf>
    <xf numFmtId="0" fontId="40" fillId="18" borderId="2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left" vertical="center"/>
    </xf>
    <xf numFmtId="0" fontId="41" fillId="0" borderId="43" xfId="0" applyFont="1" applyBorder="1" applyAlignment="1">
      <alignment horizontal="left" vertical="center"/>
    </xf>
    <xf numFmtId="0" fontId="40" fillId="18" borderId="54" xfId="0" applyFont="1" applyFill="1" applyBorder="1" applyAlignment="1">
      <alignment horizontal="center" vertical="center" wrapText="1"/>
    </xf>
    <xf numFmtId="0" fontId="46" fillId="0" borderId="0" xfId="62" applyFont="1" applyAlignment="1">
      <alignment horizontal="center"/>
      <protection/>
    </xf>
    <xf numFmtId="0" fontId="59" fillId="0" borderId="41" xfId="62" applyFont="1" applyBorder="1" applyAlignment="1">
      <alignment horizontal="center" vertical="center" wrapText="1"/>
      <protection/>
    </xf>
    <xf numFmtId="0" fontId="59" fillId="0" borderId="92" xfId="62" applyFont="1" applyBorder="1" applyAlignment="1">
      <alignment horizontal="center" vertical="center" wrapText="1"/>
      <protection/>
    </xf>
    <xf numFmtId="0" fontId="59" fillId="0" borderId="117" xfId="62" applyFont="1" applyBorder="1" applyAlignment="1">
      <alignment horizontal="center" vertical="center" wrapText="1"/>
      <protection/>
    </xf>
    <xf numFmtId="0" fontId="59" fillId="0" borderId="18" xfId="62" applyFont="1" applyBorder="1" applyAlignment="1">
      <alignment horizontal="center" vertical="center" wrapText="1"/>
      <protection/>
    </xf>
    <xf numFmtId="0" fontId="59" fillId="0" borderId="109" xfId="62" applyFont="1" applyBorder="1" applyAlignment="1">
      <alignment horizontal="center" vertical="center" wrapText="1"/>
      <protection/>
    </xf>
    <xf numFmtId="0" fontId="59" fillId="0" borderId="50" xfId="62" applyFont="1" applyBorder="1" applyAlignment="1">
      <alignment horizontal="center" vertical="center" wrapText="1"/>
      <protection/>
    </xf>
    <xf numFmtId="0" fontId="59" fillId="0" borderId="16" xfId="62" applyFont="1" applyBorder="1" applyAlignment="1">
      <alignment horizontal="center" vertical="center" wrapText="1"/>
      <protection/>
    </xf>
    <xf numFmtId="0" fontId="59" fillId="0" borderId="20" xfId="62" applyFont="1" applyBorder="1" applyAlignment="1">
      <alignment horizontal="center" vertical="center" wrapText="1"/>
      <protection/>
    </xf>
    <xf numFmtId="0" fontId="59" fillId="0" borderId="49" xfId="62" applyFont="1" applyBorder="1" applyAlignment="1">
      <alignment horizontal="center" vertical="center" wrapText="1"/>
      <protection/>
    </xf>
    <xf numFmtId="0" fontId="59" fillId="0" borderId="16" xfId="62" applyFont="1" applyBorder="1" applyAlignment="1">
      <alignment horizontal="center" vertical="center"/>
      <protection/>
    </xf>
    <xf numFmtId="0" fontId="59" fillId="0" borderId="20" xfId="62" applyFont="1" applyBorder="1" applyAlignment="1">
      <alignment horizontal="center" vertical="center"/>
      <protection/>
    </xf>
    <xf numFmtId="0" fontId="59" fillId="0" borderId="49" xfId="62" applyFont="1" applyBorder="1" applyAlignment="1">
      <alignment horizontal="center" vertical="center"/>
      <protection/>
    </xf>
    <xf numFmtId="0" fontId="59" fillId="0" borderId="0" xfId="62" applyFont="1" applyAlignment="1">
      <alignment horizontal="center"/>
      <protection/>
    </xf>
    <xf numFmtId="0" fontId="59" fillId="0" borderId="37" xfId="62" applyFont="1" applyBorder="1" applyAlignment="1">
      <alignment horizontal="center"/>
      <protection/>
    </xf>
    <xf numFmtId="0" fontId="59" fillId="0" borderId="2" xfId="62" applyFont="1" applyBorder="1" applyAlignment="1">
      <alignment horizontal="center"/>
      <protection/>
    </xf>
    <xf numFmtId="0" fontId="59" fillId="0" borderId="54" xfId="62" applyFont="1" applyBorder="1" applyAlignment="1">
      <alignment horizontal="center"/>
      <protection/>
    </xf>
    <xf numFmtId="171" fontId="48" fillId="0" borderId="0" xfId="34" applyNumberFormat="1" applyFont="1" applyAlignment="1">
      <alignment horizontal="center" vertical="center"/>
    </xf>
    <xf numFmtId="171" fontId="41" fillId="0" borderId="30" xfId="34" applyNumberFormat="1" applyFont="1" applyBorder="1" applyAlignment="1">
      <alignment horizontal="left" vertical="center"/>
    </xf>
    <xf numFmtId="171" fontId="41" fillId="0" borderId="44" xfId="34" applyNumberFormat="1" applyFont="1" applyBorder="1" applyAlignment="1">
      <alignment horizontal="left" vertical="center"/>
    </xf>
    <xf numFmtId="171" fontId="40" fillId="18" borderId="37" xfId="34" applyNumberFormat="1" applyFont="1" applyFill="1" applyBorder="1" applyAlignment="1">
      <alignment horizontal="center" vertical="center" wrapText="1"/>
    </xf>
    <xf numFmtId="171" fontId="40" fillId="18" borderId="2" xfId="34" applyNumberFormat="1" applyFont="1" applyFill="1" applyBorder="1" applyAlignment="1">
      <alignment horizontal="center" vertical="center" wrapText="1"/>
    </xf>
    <xf numFmtId="171" fontId="41" fillId="0" borderId="29" xfId="34" applyNumberFormat="1" applyFont="1" applyBorder="1" applyAlignment="1">
      <alignment horizontal="left" vertical="center"/>
    </xf>
    <xf numFmtId="171" fontId="41" fillId="0" borderId="43" xfId="34" applyNumberFormat="1" applyFont="1" applyBorder="1" applyAlignment="1">
      <alignment horizontal="left" vertical="center"/>
    </xf>
    <xf numFmtId="171" fontId="40" fillId="18" borderId="54" xfId="34" applyNumberFormat="1" applyFont="1" applyFill="1" applyBorder="1" applyAlignment="1">
      <alignment horizontal="center" vertical="center" wrapText="1"/>
    </xf>
    <xf numFmtId="171" fontId="40" fillId="0" borderId="42" xfId="34" applyNumberFormat="1" applyFont="1" applyBorder="1" applyAlignment="1">
      <alignment horizontal="center" vertical="center"/>
    </xf>
    <xf numFmtId="171" fontId="40" fillId="0" borderId="92" xfId="34" applyNumberFormat="1" applyFont="1" applyBorder="1" applyAlignment="1">
      <alignment horizontal="center" vertical="center"/>
    </xf>
    <xf numFmtId="171" fontId="41" fillId="0" borderId="31" xfId="34" applyNumberFormat="1" applyFont="1" applyBorder="1" applyAlignment="1">
      <alignment horizontal="left" vertical="center"/>
    </xf>
    <xf numFmtId="171" fontId="41" fillId="0" borderId="45" xfId="34" applyNumberFormat="1" applyFont="1" applyBorder="1" applyAlignment="1">
      <alignment horizontal="left" vertical="center"/>
    </xf>
    <xf numFmtId="0" fontId="59" fillId="0" borderId="92" xfId="62" applyFont="1" applyBorder="1" applyAlignment="1">
      <alignment horizontal="center" vertical="center"/>
      <protection/>
    </xf>
    <xf numFmtId="0" fontId="59" fillId="0" borderId="117" xfId="62" applyFont="1" applyBorder="1" applyAlignment="1">
      <alignment horizontal="center" vertical="center"/>
      <protection/>
    </xf>
    <xf numFmtId="0" fontId="59" fillId="0" borderId="18" xfId="62" applyFont="1" applyBorder="1" applyAlignment="1">
      <alignment horizontal="center" vertical="center"/>
      <protection/>
    </xf>
    <xf numFmtId="0" fontId="59" fillId="0" borderId="109" xfId="62" applyFont="1" applyBorder="1" applyAlignment="1">
      <alignment horizontal="center" vertical="center"/>
      <protection/>
    </xf>
    <xf numFmtId="0" fontId="59" fillId="0" borderId="50" xfId="62" applyFont="1" applyBorder="1" applyAlignment="1">
      <alignment horizontal="center" vertical="center"/>
      <protection/>
    </xf>
    <xf numFmtId="0" fontId="59" fillId="0" borderId="42" xfId="62" applyFont="1" applyBorder="1" applyAlignment="1">
      <alignment horizontal="center" vertical="center" wrapText="1"/>
      <protection/>
    </xf>
    <xf numFmtId="0" fontId="59" fillId="0" borderId="70" xfId="62" applyFont="1" applyBorder="1" applyAlignment="1">
      <alignment horizontal="center" vertical="center" wrapText="1"/>
      <protection/>
    </xf>
    <xf numFmtId="169" fontId="41" fillId="0" borderId="30" xfId="34" applyNumberFormat="1" applyFont="1" applyBorder="1" applyAlignment="1">
      <alignment horizontal="center" vertical="center"/>
    </xf>
    <xf numFmtId="169" fontId="41" fillId="0" borderId="34" xfId="34" applyNumberFormat="1" applyFont="1" applyBorder="1" applyAlignment="1">
      <alignment horizontal="center" vertical="center"/>
    </xf>
    <xf numFmtId="169" fontId="40" fillId="0" borderId="42" xfId="34" applyNumberFormat="1" applyFont="1" applyBorder="1" applyAlignment="1">
      <alignment horizontal="right" vertical="center"/>
    </xf>
    <xf numFmtId="169" fontId="40" fillId="0" borderId="92" xfId="34" applyNumberFormat="1" applyFont="1" applyBorder="1" applyAlignment="1">
      <alignment horizontal="right" vertical="center"/>
    </xf>
    <xf numFmtId="169" fontId="41" fillId="0" borderId="44" xfId="34" applyNumberFormat="1" applyFont="1" applyBorder="1" applyAlignment="1">
      <alignment horizontal="center" vertical="center"/>
    </xf>
    <xf numFmtId="169" fontId="41" fillId="0" borderId="31" xfId="34" applyNumberFormat="1" applyFont="1" applyBorder="1" applyAlignment="1">
      <alignment horizontal="center" vertical="center"/>
    </xf>
    <xf numFmtId="169" fontId="41" fillId="0" borderId="45" xfId="34" applyNumberFormat="1" applyFont="1" applyBorder="1" applyAlignment="1">
      <alignment horizontal="center" vertical="center"/>
    </xf>
    <xf numFmtId="169" fontId="41" fillId="0" borderId="40" xfId="34" applyNumberFormat="1" applyFont="1" applyBorder="1" applyAlignment="1">
      <alignment horizontal="center" vertical="center"/>
    </xf>
    <xf numFmtId="169" fontId="40" fillId="18" borderId="41" xfId="34" applyNumberFormat="1" applyFont="1" applyFill="1" applyBorder="1" applyAlignment="1">
      <alignment horizontal="center" vertical="center" wrapText="1"/>
    </xf>
    <xf numFmtId="169" fontId="40" fillId="18" borderId="42" xfId="34" applyNumberFormat="1" applyFont="1" applyFill="1" applyBorder="1" applyAlignment="1">
      <alignment horizontal="center" vertical="center" wrapText="1"/>
    </xf>
    <xf numFmtId="169" fontId="40" fillId="18" borderId="92" xfId="34" applyNumberFormat="1" applyFont="1" applyFill="1" applyBorder="1" applyAlignment="1">
      <alignment horizontal="center" vertical="center" wrapText="1"/>
    </xf>
    <xf numFmtId="169" fontId="40" fillId="18" borderId="109" xfId="34" applyNumberFormat="1" applyFont="1" applyFill="1" applyBorder="1" applyAlignment="1">
      <alignment horizontal="center" vertical="center" wrapText="1"/>
    </xf>
    <xf numFmtId="169" fontId="40" fillId="18" borderId="70" xfId="34" applyNumberFormat="1" applyFont="1" applyFill="1" applyBorder="1" applyAlignment="1">
      <alignment horizontal="center" vertical="center" wrapText="1"/>
    </xf>
    <xf numFmtId="169" fontId="40" fillId="18" borderId="50" xfId="34" applyNumberFormat="1" applyFont="1" applyFill="1" applyBorder="1" applyAlignment="1">
      <alignment horizontal="center" vertical="center" wrapText="1"/>
    </xf>
    <xf numFmtId="169" fontId="40" fillId="18" borderId="16" xfId="34" applyNumberFormat="1" applyFont="1" applyFill="1" applyBorder="1" applyAlignment="1">
      <alignment horizontal="center" vertical="center" wrapText="1"/>
    </xf>
    <xf numFmtId="169" fontId="40" fillId="18" borderId="49" xfId="34" applyNumberFormat="1" applyFont="1" applyFill="1" applyBorder="1" applyAlignment="1">
      <alignment horizontal="center" vertical="center" wrapText="1"/>
    </xf>
    <xf numFmtId="169" fontId="41" fillId="0" borderId="29" xfId="34" applyNumberFormat="1" applyFont="1" applyBorder="1" applyAlignment="1">
      <alignment horizontal="center" vertical="center"/>
    </xf>
    <xf numFmtId="169" fontId="41" fillId="0" borderId="43" xfId="34" applyNumberFormat="1" applyFont="1" applyBorder="1" applyAlignment="1">
      <alignment horizontal="center" vertical="center"/>
    </xf>
    <xf numFmtId="169" fontId="41" fillId="0" borderId="32" xfId="34" applyNumberFormat="1" applyFont="1" applyBorder="1" applyAlignment="1">
      <alignment horizontal="center" vertical="center"/>
    </xf>
    <xf numFmtId="169" fontId="48" fillId="0" borderId="0" xfId="34" applyNumberFormat="1" applyFont="1" applyAlignment="1">
      <alignment horizontal="center" vertical="center"/>
    </xf>
    <xf numFmtId="169" fontId="40" fillId="18" borderId="37" xfId="34" applyNumberFormat="1" applyFont="1" applyFill="1" applyBorder="1" applyAlignment="1">
      <alignment horizontal="center" vertical="center" wrapText="1"/>
    </xf>
    <xf numFmtId="169" fontId="40" fillId="18" borderId="54" xfId="34" applyNumberFormat="1" applyFont="1" applyFill="1" applyBorder="1" applyAlignment="1">
      <alignment horizontal="center" vertical="center" wrapText="1"/>
    </xf>
    <xf numFmtId="169" fontId="40" fillId="0" borderId="0" xfId="34" applyNumberFormat="1" applyFont="1" applyAlignment="1">
      <alignment horizontal="right" wrapText="1"/>
    </xf>
    <xf numFmtId="169" fontId="40" fillId="18" borderId="118" xfId="34" applyNumberFormat="1" applyFont="1" applyFill="1" applyBorder="1" applyAlignment="1">
      <alignment horizontal="center" vertical="center"/>
    </xf>
    <xf numFmtId="169" fontId="40" fillId="18" borderId="56" xfId="34" applyNumberFormat="1" applyFont="1" applyFill="1" applyBorder="1" applyAlignment="1">
      <alignment horizontal="center" vertical="center"/>
    </xf>
    <xf numFmtId="0" fontId="59" fillId="0" borderId="117" xfId="61" applyFont="1" applyBorder="1" applyAlignment="1">
      <alignment horizontal="center" vertical="center" wrapText="1"/>
      <protection/>
    </xf>
    <xf numFmtId="0" fontId="59" fillId="0" borderId="18" xfId="61" applyFont="1" applyBorder="1" applyAlignment="1">
      <alignment horizontal="center" vertical="center" wrapText="1"/>
      <protection/>
    </xf>
    <xf numFmtId="0" fontId="59" fillId="0" borderId="20" xfId="61" applyFont="1" applyBorder="1" applyAlignment="1">
      <alignment horizontal="center" vertical="center"/>
      <protection/>
    </xf>
    <xf numFmtId="0" fontId="59" fillId="0" borderId="37" xfId="61" applyFont="1" applyBorder="1" applyAlignment="1">
      <alignment horizontal="center"/>
      <protection/>
    </xf>
    <xf numFmtId="0" fontId="59" fillId="0" borderId="2" xfId="61" applyFont="1" applyBorder="1" applyAlignment="1">
      <alignment horizontal="center"/>
      <protection/>
    </xf>
    <xf numFmtId="0" fontId="59" fillId="0" borderId="54" xfId="61" applyFont="1" applyBorder="1" applyAlignment="1">
      <alignment horizontal="center"/>
      <protection/>
    </xf>
    <xf numFmtId="0" fontId="59" fillId="0" borderId="41" xfId="61" applyFont="1" applyBorder="1" applyAlignment="1">
      <alignment horizontal="center" vertical="top" wrapText="1"/>
      <protection/>
    </xf>
    <xf numFmtId="0" fontId="59" fillId="0" borderId="92" xfId="61" applyFont="1" applyBorder="1" applyAlignment="1">
      <alignment horizontal="center" vertical="top"/>
      <protection/>
    </xf>
    <xf numFmtId="169" fontId="40" fillId="0" borderId="0" xfId="34" applyNumberFormat="1" applyFont="1" applyAlignment="1">
      <alignment horizontal="right" vertical="top" wrapText="1"/>
    </xf>
    <xf numFmtId="0" fontId="59" fillId="0" borderId="42" xfId="61" applyFont="1" applyBorder="1" applyAlignment="1">
      <alignment horizontal="center" vertical="center" wrapText="1"/>
      <protection/>
    </xf>
    <xf numFmtId="0" fontId="59" fillId="0" borderId="0" xfId="61" applyFont="1" applyBorder="1" applyAlignment="1">
      <alignment horizontal="center" vertical="center" wrapText="1"/>
      <protection/>
    </xf>
    <xf numFmtId="0" fontId="59" fillId="0" borderId="13" xfId="62" applyFont="1" applyBorder="1" applyAlignment="1">
      <alignment horizontal="center" vertical="center" wrapText="1"/>
      <protection/>
    </xf>
    <xf numFmtId="0" fontId="59" fillId="0" borderId="13" xfId="62" applyFont="1" applyBorder="1" applyAlignment="1">
      <alignment horizontal="center" vertical="center"/>
      <protection/>
    </xf>
    <xf numFmtId="169" fontId="53" fillId="0" borderId="0" xfId="34" applyNumberFormat="1" applyFont="1" applyAlignment="1">
      <alignment horizontal="center" vertical="center"/>
    </xf>
    <xf numFmtId="169" fontId="40" fillId="18" borderId="13" xfId="34" applyNumberFormat="1" applyFont="1" applyFill="1" applyBorder="1" applyAlignment="1">
      <alignment horizontal="center" vertical="center"/>
    </xf>
    <xf numFmtId="169" fontId="40" fillId="18" borderId="13" xfId="34" applyNumberFormat="1" applyFont="1" applyFill="1" applyBorder="1" applyAlignment="1">
      <alignment horizontal="center" vertical="center" wrapText="1"/>
    </xf>
    <xf numFmtId="169" fontId="40" fillId="18" borderId="16" xfId="34" applyNumberFormat="1" applyFont="1" applyFill="1" applyBorder="1" applyAlignment="1">
      <alignment horizontal="center" vertical="center"/>
    </xf>
    <xf numFmtId="169" fontId="40" fillId="18" borderId="49" xfId="34" applyNumberFormat="1" applyFont="1" applyFill="1" applyBorder="1" applyAlignment="1">
      <alignment horizontal="center" vertical="center"/>
    </xf>
    <xf numFmtId="169" fontId="40" fillId="18" borderId="37" xfId="34" applyNumberFormat="1" applyFont="1" applyFill="1" applyBorder="1" applyAlignment="1">
      <alignment horizontal="center" vertical="center"/>
    </xf>
    <xf numFmtId="169" fontId="40" fillId="18" borderId="2" xfId="34" applyNumberFormat="1" applyFont="1" applyFill="1" applyBorder="1" applyAlignment="1">
      <alignment horizontal="center" vertical="center"/>
    </xf>
    <xf numFmtId="169" fontId="40" fillId="18" borderId="54" xfId="34" applyNumberFormat="1" applyFont="1" applyFill="1" applyBorder="1" applyAlignment="1">
      <alignment horizontal="center" vertical="center"/>
    </xf>
    <xf numFmtId="169" fontId="53" fillId="0" borderId="0" xfId="43" applyNumberFormat="1" applyFont="1" applyAlignment="1" applyProtection="1">
      <alignment horizontal="center" vertical="center"/>
      <protection/>
    </xf>
    <xf numFmtId="0" fontId="46" fillId="0" borderId="70" xfId="0" applyFont="1" applyBorder="1" applyAlignment="1">
      <alignment horizontal="left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0" fillId="24" borderId="37" xfId="0" applyFont="1" applyFill="1" applyBorder="1" applyAlignment="1">
      <alignment horizontal="center" vertical="center"/>
    </xf>
    <xf numFmtId="0" fontId="40" fillId="0" borderId="2" xfId="0" applyFont="1" applyBorder="1" applyAlignment="1">
      <alignment/>
    </xf>
    <xf numFmtId="0" fontId="40" fillId="24" borderId="2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left" vertical="top" wrapText="1"/>
    </xf>
    <xf numFmtId="0" fontId="41" fillId="0" borderId="20" xfId="0" applyFont="1" applyBorder="1" applyAlignment="1">
      <alignment horizontal="left" vertical="top" wrapText="1"/>
    </xf>
    <xf numFmtId="0" fontId="41" fillId="0" borderId="49" xfId="0" applyFont="1" applyBorder="1" applyAlignment="1">
      <alignment horizontal="left" vertical="top" wrapText="1"/>
    </xf>
    <xf numFmtId="0" fontId="40" fillId="0" borderId="37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24" borderId="92" xfId="0" applyFont="1" applyFill="1" applyBorder="1" applyAlignment="1">
      <alignment horizontal="center" vertical="center"/>
    </xf>
    <xf numFmtId="0" fontId="40" fillId="24" borderId="50" xfId="0" applyFont="1" applyFill="1" applyBorder="1" applyAlignment="1">
      <alignment horizontal="center" vertical="center"/>
    </xf>
    <xf numFmtId="0" fontId="40" fillId="24" borderId="41" xfId="0" applyFont="1" applyFill="1" applyBorder="1" applyAlignment="1">
      <alignment horizontal="center" vertical="center"/>
    </xf>
    <xf numFmtId="0" fontId="40" fillId="24" borderId="109" xfId="0" applyFont="1" applyFill="1" applyBorder="1" applyAlignment="1">
      <alignment horizontal="center" vertical="center"/>
    </xf>
    <xf numFmtId="0" fontId="40" fillId="0" borderId="54" xfId="0" applyFont="1" applyBorder="1" applyAlignment="1">
      <alignment/>
    </xf>
    <xf numFmtId="0" fontId="58" fillId="4" borderId="16" xfId="0" applyFont="1" applyFill="1" applyBorder="1" applyAlignment="1">
      <alignment horizontal="center" vertical="top" wrapText="1"/>
    </xf>
    <xf numFmtId="0" fontId="58" fillId="4" borderId="49" xfId="0" applyFont="1" applyFill="1" applyBorder="1" applyAlignment="1">
      <alignment horizontal="center" vertical="top" wrapText="1"/>
    </xf>
    <xf numFmtId="0" fontId="40" fillId="4" borderId="16" xfId="59" applyFont="1" applyFill="1" applyBorder="1" applyAlignment="1">
      <alignment horizontal="center" vertical="top" wrapText="1"/>
      <protection/>
    </xf>
    <xf numFmtId="0" fontId="40" fillId="4" borderId="49" xfId="59" applyFont="1" applyFill="1" applyBorder="1" applyAlignment="1">
      <alignment horizontal="center" vertical="top"/>
      <protection/>
    </xf>
    <xf numFmtId="0" fontId="40" fillId="4" borderId="16" xfId="0" applyFont="1" applyFill="1" applyBorder="1" applyAlignment="1">
      <alignment horizontal="center" vertical="top" wrapText="1"/>
    </xf>
    <xf numFmtId="0" fontId="40" fillId="4" borderId="49" xfId="0" applyFont="1" applyFill="1" applyBorder="1" applyAlignment="1">
      <alignment horizontal="center" vertical="top" wrapText="1"/>
    </xf>
    <xf numFmtId="0" fontId="41" fillId="0" borderId="0" xfId="59" applyFont="1" applyAlignment="1">
      <alignment horizontal="left"/>
      <protection/>
    </xf>
    <xf numFmtId="0" fontId="56" fillId="0" borderId="0" xfId="59" applyFont="1" applyAlignment="1">
      <alignment horizontal="center" vertical="center"/>
      <protection/>
    </xf>
    <xf numFmtId="0" fontId="40" fillId="31" borderId="41" xfId="59" applyFont="1" applyFill="1" applyBorder="1" applyAlignment="1">
      <alignment horizontal="center" vertical="center" wrapText="1"/>
      <protection/>
    </xf>
    <xf numFmtId="0" fontId="40" fillId="31" borderId="92" xfId="59" applyFont="1" applyFill="1" applyBorder="1" applyAlignment="1">
      <alignment horizontal="center" vertical="center"/>
      <protection/>
    </xf>
    <xf numFmtId="0" fontId="40" fillId="31" borderId="117" xfId="59" applyFont="1" applyFill="1" applyBorder="1" applyAlignment="1">
      <alignment horizontal="center" vertical="center"/>
      <protection/>
    </xf>
    <xf numFmtId="0" fontId="40" fillId="31" borderId="18" xfId="59" applyFont="1" applyFill="1" applyBorder="1" applyAlignment="1">
      <alignment horizontal="center" vertical="center"/>
      <protection/>
    </xf>
    <xf numFmtId="0" fontId="40" fillId="31" borderId="109" xfId="59" applyFont="1" applyFill="1" applyBorder="1" applyAlignment="1">
      <alignment horizontal="center" vertical="center"/>
      <protection/>
    </xf>
    <xf numFmtId="0" fontId="40" fillId="31" borderId="50" xfId="59" applyFont="1" applyFill="1" applyBorder="1" applyAlignment="1">
      <alignment horizontal="center" vertical="center"/>
      <protection/>
    </xf>
    <xf numFmtId="0" fontId="40" fillId="4" borderId="13" xfId="0" applyFont="1" applyFill="1" applyBorder="1" applyAlignment="1">
      <alignment horizontal="center" vertical="center" wrapText="1"/>
    </xf>
    <xf numFmtId="0" fontId="40" fillId="4" borderId="37" xfId="59" applyFont="1" applyFill="1" applyBorder="1" applyAlignment="1">
      <alignment horizontal="center" vertical="center"/>
      <protection/>
    </xf>
    <xf numFmtId="0" fontId="40" fillId="4" borderId="54" xfId="59" applyFont="1" applyFill="1" applyBorder="1" applyAlignment="1">
      <alignment horizontal="center" vertical="center"/>
      <protection/>
    </xf>
    <xf numFmtId="0" fontId="40" fillId="4" borderId="37" xfId="59" applyFont="1" applyFill="1" applyBorder="1" applyAlignment="1">
      <alignment horizontal="center" vertical="center" wrapText="1"/>
      <protection/>
    </xf>
    <xf numFmtId="0" fontId="40" fillId="4" borderId="2" xfId="59" applyFont="1" applyFill="1" applyBorder="1" applyAlignment="1">
      <alignment horizontal="center" vertical="center" wrapText="1"/>
      <protection/>
    </xf>
    <xf numFmtId="0" fontId="40" fillId="4" borderId="54" xfId="59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47" fillId="0" borderId="0" xfId="44" applyFont="1" applyBorder="1" applyAlignment="1" applyProtection="1">
      <alignment horizontal="left" wrapText="1"/>
      <protection/>
    </xf>
    <xf numFmtId="0" fontId="47" fillId="0" borderId="0" xfId="44" applyFont="1" applyBorder="1" applyAlignment="1" applyProtection="1">
      <alignment horizontal="left" vertical="center" wrapText="1"/>
      <protection/>
    </xf>
    <xf numFmtId="0" fontId="48" fillId="0" borderId="0" xfId="44" applyFont="1" applyBorder="1" applyAlignment="1" applyProtection="1">
      <alignment horizontal="left" vertical="center" wrapText="1"/>
      <protection/>
    </xf>
    <xf numFmtId="169" fontId="47" fillId="0" borderId="0" xfId="34" applyNumberFormat="1" applyFont="1" applyBorder="1" applyAlignment="1">
      <alignment horizontal="left" vertical="center"/>
    </xf>
    <xf numFmtId="169" fontId="56" fillId="0" borderId="0" xfId="34" applyNumberFormat="1" applyFont="1" applyAlignment="1">
      <alignment horizontal="center"/>
    </xf>
    <xf numFmtId="169" fontId="56" fillId="0" borderId="0" xfId="34" applyNumberFormat="1" applyFont="1" applyAlignment="1">
      <alignment horizontal="center" vertical="center"/>
    </xf>
    <xf numFmtId="169" fontId="47" fillId="0" borderId="0" xfId="34" applyNumberFormat="1" applyFont="1" applyAlignment="1">
      <alignment horizontal="right" vertical="center"/>
    </xf>
    <xf numFmtId="169" fontId="46" fillId="18" borderId="2" xfId="34" applyNumberFormat="1" applyFont="1" applyFill="1" applyBorder="1" applyAlignment="1">
      <alignment horizontal="center" vertical="center"/>
    </xf>
    <xf numFmtId="169" fontId="46" fillId="0" borderId="0" xfId="34" applyNumberFormat="1" applyFont="1" applyAlignment="1">
      <alignment horizontal="left" vertical="center"/>
    </xf>
    <xf numFmtId="169" fontId="47" fillId="0" borderId="0" xfId="34" applyNumberFormat="1" applyFont="1" applyAlignment="1">
      <alignment horizontal="left" vertical="center"/>
    </xf>
    <xf numFmtId="0" fontId="30" fillId="0" borderId="13" xfId="63" applyFont="1" applyBorder="1" applyAlignment="1">
      <alignment horizontal="center"/>
      <protection/>
    </xf>
    <xf numFmtId="0" fontId="30" fillId="0" borderId="14" xfId="63" applyFont="1" applyBorder="1" applyAlignment="1">
      <alignment horizontal="center"/>
      <protection/>
    </xf>
    <xf numFmtId="0" fontId="29" fillId="0" borderId="0" xfId="63" applyFont="1" applyAlignment="1">
      <alignment horizontal="center"/>
      <protection/>
    </xf>
    <xf numFmtId="0" fontId="30" fillId="0" borderId="101" xfId="63" applyFont="1" applyBorder="1" applyAlignment="1">
      <alignment horizontal="center"/>
      <protection/>
    </xf>
    <xf numFmtId="0" fontId="30" fillId="0" borderId="102" xfId="63" applyFont="1" applyBorder="1" applyAlignment="1">
      <alignment horizontal="center"/>
      <protection/>
    </xf>
    <xf numFmtId="0" fontId="30" fillId="0" borderId="119" xfId="63" applyFont="1" applyBorder="1" applyAlignment="1">
      <alignment horizontal="center"/>
      <protection/>
    </xf>
    <xf numFmtId="0" fontId="30" fillId="0" borderId="69" xfId="63" applyFont="1" applyBorder="1" applyAlignment="1">
      <alignment horizontal="right"/>
      <protection/>
    </xf>
    <xf numFmtId="0" fontId="30" fillId="0" borderId="12" xfId="63" applyFont="1" applyBorder="1" applyAlignment="1">
      <alignment horizontal="center"/>
      <protection/>
    </xf>
    <xf numFmtId="0" fontId="35" fillId="0" borderId="101" xfId="63" applyFont="1" applyBorder="1" applyAlignment="1">
      <alignment horizontal="center" vertical="top"/>
      <protection/>
    </xf>
    <xf numFmtId="0" fontId="35" fillId="0" borderId="102" xfId="63" applyFont="1" applyBorder="1" applyAlignment="1">
      <alignment horizontal="center" vertical="top"/>
      <protection/>
    </xf>
    <xf numFmtId="0" fontId="35" fillId="0" borderId="119" xfId="63" applyFont="1" applyBorder="1" applyAlignment="1">
      <alignment horizontal="center" vertical="top"/>
      <protection/>
    </xf>
    <xf numFmtId="0" fontId="35" fillId="0" borderId="13" xfId="63" applyFont="1" applyBorder="1" applyAlignment="1">
      <alignment horizontal="center"/>
      <protection/>
    </xf>
    <xf numFmtId="0" fontId="35" fillId="0" borderId="14" xfId="63" applyFont="1" applyBorder="1" applyAlignment="1">
      <alignment horizontal="center"/>
      <protection/>
    </xf>
    <xf numFmtId="0" fontId="35" fillId="0" borderId="12" xfId="63" applyFont="1" applyBorder="1" applyAlignment="1">
      <alignment horizontal="center"/>
      <protection/>
    </xf>
    <xf numFmtId="0" fontId="34" fillId="0" borderId="0" xfId="63" applyFont="1" applyAlignment="1">
      <alignment horizontal="center"/>
      <protection/>
    </xf>
    <xf numFmtId="0" fontId="34" fillId="0" borderId="0" xfId="63" applyFont="1" applyAlignment="1">
      <alignment horizontal="center" vertical="top"/>
      <protection/>
    </xf>
    <xf numFmtId="0" fontId="35" fillId="0" borderId="69" xfId="63" applyFont="1" applyBorder="1" applyAlignment="1">
      <alignment horizontal="right"/>
      <protection/>
    </xf>
  </cellXfs>
  <cellStyles count="7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" xfId="34"/>
    <cellStyle name="Comma [0]" xfId="35"/>
    <cellStyle name="Comma 2" xfId="36"/>
    <cellStyle name="Comma 3" xfId="37"/>
    <cellStyle name="Currency" xfId="38"/>
    <cellStyle name="Currency [0]" xfId="39"/>
    <cellStyle name="Followed Hyperlink" xfId="40"/>
    <cellStyle name="Header1" xfId="41"/>
    <cellStyle name="Header2" xfId="42"/>
    <cellStyle name="Hyperlink" xfId="43"/>
    <cellStyle name="Hyperlink_แบบฟอร์มอนุฝึกอบรม 56_down load www.bb.go.th 5 ต.ค.55" xfId="44"/>
    <cellStyle name="Normal 2" xfId="45"/>
    <cellStyle name="Normal 3" xfId="46"/>
    <cellStyle name="Normal 3_แบบ-ก.8-ปี-62-มรภ.ลำปาง-08062561" xfId="47"/>
    <cellStyle name="Percent" xfId="48"/>
    <cellStyle name="การคำนวณ" xfId="49"/>
    <cellStyle name="ข้อความเตือน" xfId="50"/>
    <cellStyle name="ข้อความอธิบาย" xfId="51"/>
    <cellStyle name="ชื่อเรื่อง" xfId="52"/>
    <cellStyle name="เซลล์ตรวจสอบ" xfId="53"/>
    <cellStyle name="เซลล์ที่มีการเชื่อมโยง" xfId="54"/>
    <cellStyle name="ดี" xfId="55"/>
    <cellStyle name="น้บะภฒ_95" xfId="56"/>
    <cellStyle name="ปกติ 2" xfId="57"/>
    <cellStyle name="ปกติ_%b8%81ารใช้จ่ายงบประมาณ" xfId="58"/>
    <cellStyle name="ปกติ_00001491" xfId="59"/>
    <cellStyle name="ปกติ_00001491 2" xfId="60"/>
    <cellStyle name="ปกติ_แบบฟอร์มกรรมาธิการฯ 59-2" xfId="61"/>
    <cellStyle name="ปกติ_แบบฟอร์มกรรมาธิการฯ 59-2 2" xfId="62"/>
    <cellStyle name="ปกติ_รายชื่อสื่อโฆษณา 54-55" xfId="63"/>
    <cellStyle name="ป้อนค่า" xfId="64"/>
    <cellStyle name="ปานกลาง" xfId="65"/>
    <cellStyle name="ผลรวม" xfId="66"/>
    <cellStyle name="แย่" xfId="67"/>
    <cellStyle name="ฤธถ [0]_95" xfId="68"/>
    <cellStyle name="ฤธถ_95" xfId="69"/>
    <cellStyle name="ล๋ศญ [0]_95" xfId="70"/>
    <cellStyle name="ล๋ศญ_95" xfId="71"/>
    <cellStyle name="วฅมุ_4ฟ๙ฝวภ๛" xfId="72"/>
    <cellStyle name="ส่วนที่ถูกเน้น1" xfId="73"/>
    <cellStyle name="ส่วนที่ถูกเน้น2" xfId="74"/>
    <cellStyle name="ส่วนที่ถูกเน้น3" xfId="75"/>
    <cellStyle name="ส่วนที่ถูกเน้น4" xfId="76"/>
    <cellStyle name="ส่วนที่ถูกเน้น5" xfId="77"/>
    <cellStyle name="ส่วนที่ถูกเน้น6" xfId="78"/>
    <cellStyle name="แสดงผล" xfId="79"/>
    <cellStyle name="หมายเหตุ" xfId="80"/>
    <cellStyle name="หัวเรื่อง 1" xfId="81"/>
    <cellStyle name="หัวเรื่อง 2" xfId="82"/>
    <cellStyle name="หัวเรื่อง 3" xfId="83"/>
    <cellStyle name="หัวเรื่อง 4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externalLink" Target="externalLinks/externalLink1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180975</xdr:rowOff>
    </xdr:from>
    <xdr:to>
      <xdr:col>9</xdr:col>
      <xdr:colOff>104775</xdr:colOff>
      <xdr:row>8</xdr:row>
      <xdr:rowOff>180975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80975"/>
          <a:ext cx="15811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0</xdr:rowOff>
    </xdr:from>
    <xdr:to>
      <xdr:col>2</xdr:col>
      <xdr:colOff>95250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05875" y="20574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12</xdr:row>
      <xdr:rowOff>76200</xdr:rowOff>
    </xdr:from>
    <xdr:to>
      <xdr:col>1</xdr:col>
      <xdr:colOff>466725</xdr:colOff>
      <xdr:row>12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742950" y="44196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13</xdr:row>
      <xdr:rowOff>76200</xdr:rowOff>
    </xdr:from>
    <xdr:to>
      <xdr:col>1</xdr:col>
      <xdr:colOff>466725</xdr:colOff>
      <xdr:row>13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742950" y="47625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14</xdr:row>
      <xdr:rowOff>76200</xdr:rowOff>
    </xdr:from>
    <xdr:to>
      <xdr:col>1</xdr:col>
      <xdr:colOff>485775</xdr:colOff>
      <xdr:row>14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762000" y="51054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b.go.th/Users\bb\Downloads\&#3621;&#3591;%20web%20&#3649;&#3610;&#3610;&#3615;&#3629;&#3619;&#3660;&#3617;&#3629;&#3609;&#3640;&#3631;%2055\Documents%20and%20Settings\Mena1\Desktop\job\&#3592;&#3633;&#3610;&#3593;&#3656;&#3634;&#3618;\form54%20(version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บรม"/>
      <sheetName val="seminar"/>
      <sheetName val="perform"/>
      <sheetName val="publicrelation"/>
      <sheetName val="สิ่งพิมพ์"/>
      <sheetName val="consult"/>
      <sheetName val="foriegn"/>
      <sheetName val="รถ"/>
      <sheetName val="อัตรากำลัง"/>
      <sheetName val="ต่อหน่ว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60" zoomScaleNormal="60" workbookViewId="0" topLeftCell="A1">
      <selection activeCell="A10" sqref="A10"/>
    </sheetView>
  </sheetViews>
  <sheetFormatPr defaultColWidth="9.140625" defaultRowHeight="12.75"/>
  <cols>
    <col min="1" max="7" width="9.140625" style="649" customWidth="1"/>
    <col min="8" max="8" width="27.28125" style="649" customWidth="1"/>
    <col min="9" max="9" width="83.28125" style="649" customWidth="1"/>
    <col min="10" max="16384" width="9.140625" style="649" customWidth="1"/>
  </cols>
  <sheetData>
    <row r="1" spans="1:9" ht="21">
      <c r="A1" s="861" t="s">
        <v>537</v>
      </c>
      <c r="B1" s="861"/>
      <c r="C1" s="861"/>
      <c r="D1" s="861"/>
      <c r="E1" s="861"/>
      <c r="F1" s="861"/>
      <c r="G1" s="861"/>
      <c r="H1" s="861"/>
      <c r="I1" s="861"/>
    </row>
    <row r="2" spans="1:9" ht="21">
      <c r="A2" s="861" t="s">
        <v>530</v>
      </c>
      <c r="B2" s="861"/>
      <c r="C2" s="861"/>
      <c r="D2" s="861"/>
      <c r="E2" s="861"/>
      <c r="F2" s="861"/>
      <c r="G2" s="861"/>
      <c r="H2" s="861"/>
      <c r="I2" s="861"/>
    </row>
    <row r="3" spans="1:9" ht="21">
      <c r="A3" s="861" t="s">
        <v>531</v>
      </c>
      <c r="B3" s="861"/>
      <c r="C3" s="861"/>
      <c r="D3" s="861"/>
      <c r="E3" s="861"/>
      <c r="F3" s="861"/>
      <c r="G3" s="861"/>
      <c r="H3" s="861"/>
      <c r="I3" s="861"/>
    </row>
    <row r="4" spans="1:9" ht="21">
      <c r="A4" s="861" t="s">
        <v>533</v>
      </c>
      <c r="B4" s="861"/>
      <c r="C4" s="861"/>
      <c r="D4" s="861"/>
      <c r="E4" s="861"/>
      <c r="F4" s="861"/>
      <c r="G4" s="861"/>
      <c r="H4" s="861"/>
      <c r="I4" s="861"/>
    </row>
    <row r="5" spans="1:9" ht="21">
      <c r="A5" s="861" t="s">
        <v>370</v>
      </c>
      <c r="B5" s="861"/>
      <c r="C5" s="861"/>
      <c r="D5" s="861"/>
      <c r="E5" s="861"/>
      <c r="F5" s="861"/>
      <c r="G5" s="861"/>
      <c r="H5" s="861"/>
      <c r="I5" s="861"/>
    </row>
    <row r="6" ht="13.5" customHeight="1"/>
    <row r="7" ht="21">
      <c r="A7" s="649" t="s">
        <v>679</v>
      </c>
    </row>
    <row r="8" ht="21">
      <c r="A8" s="649" t="s">
        <v>680</v>
      </c>
    </row>
    <row r="9" ht="21">
      <c r="A9" s="649" t="s">
        <v>681</v>
      </c>
    </row>
    <row r="10" ht="15" customHeight="1"/>
    <row r="11" ht="21">
      <c r="A11" s="649" t="s">
        <v>671</v>
      </c>
    </row>
    <row r="12" ht="21">
      <c r="A12" s="649" t="s">
        <v>672</v>
      </c>
    </row>
    <row r="13" ht="21">
      <c r="A13" s="649" t="s">
        <v>673</v>
      </c>
    </row>
    <row r="14" ht="21">
      <c r="A14" s="649" t="s">
        <v>674</v>
      </c>
    </row>
    <row r="15" ht="21">
      <c r="A15" s="649" t="s">
        <v>534</v>
      </c>
    </row>
    <row r="16" ht="21">
      <c r="A16" s="649" t="s">
        <v>535</v>
      </c>
    </row>
    <row r="17" ht="15" customHeight="1"/>
    <row r="18" ht="21">
      <c r="A18" s="649" t="s">
        <v>536</v>
      </c>
    </row>
    <row r="19" ht="21">
      <c r="A19" s="649" t="s">
        <v>675</v>
      </c>
    </row>
    <row r="20" ht="21">
      <c r="A20" s="649" t="s">
        <v>676</v>
      </c>
    </row>
    <row r="21" ht="15" customHeight="1">
      <c r="A21" s="649" t="s">
        <v>532</v>
      </c>
    </row>
    <row r="22" ht="21" customHeight="1">
      <c r="A22" s="649" t="s">
        <v>677</v>
      </c>
    </row>
    <row r="23" ht="31.5" customHeight="1">
      <c r="A23" s="649" t="s">
        <v>678</v>
      </c>
    </row>
    <row r="24" ht="15" customHeight="1"/>
    <row r="25" ht="21">
      <c r="A25" s="649" t="s">
        <v>654</v>
      </c>
    </row>
    <row r="26" ht="21">
      <c r="A26" s="649" t="s">
        <v>667</v>
      </c>
    </row>
    <row r="27" ht="21">
      <c r="A27" s="661" t="s">
        <v>655</v>
      </c>
    </row>
  </sheetData>
  <sheetProtection/>
  <mergeCells count="5">
    <mergeCell ref="A1:I1"/>
    <mergeCell ref="A2:I2"/>
    <mergeCell ref="A3:I3"/>
    <mergeCell ref="A4:I4"/>
    <mergeCell ref="A5:I5"/>
  </mergeCells>
  <printOptions/>
  <pageMargins left="0.31496062992125984" right="0.9448818897637796" top="0.4330708661417323" bottom="0.7480314960629921" header="0.31496062992125984" footer="0.31496062992125984"/>
  <pageSetup fitToHeight="0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P14"/>
  <sheetViews>
    <sheetView showGridLines="0" zoomScale="75" zoomScaleNormal="75" workbookViewId="0" topLeftCell="A1">
      <selection activeCell="G22" sqref="G22"/>
    </sheetView>
  </sheetViews>
  <sheetFormatPr defaultColWidth="9.140625" defaultRowHeight="18.75" customHeight="1"/>
  <cols>
    <col min="1" max="1" width="9.140625" style="445" customWidth="1"/>
    <col min="2" max="2" width="27.8515625" style="445" customWidth="1"/>
    <col min="3" max="4" width="13.28125" style="445" customWidth="1"/>
    <col min="5" max="7" width="24.28125" style="445" customWidth="1"/>
    <col min="8" max="16384" width="9.140625" style="445" customWidth="1"/>
  </cols>
  <sheetData>
    <row r="1" spans="2:7" s="431" customFormat="1" ht="30">
      <c r="B1" s="967" t="s">
        <v>558</v>
      </c>
      <c r="C1" s="967"/>
      <c r="D1" s="967"/>
      <c r="E1" s="967"/>
      <c r="F1" s="967"/>
      <c r="G1" s="967"/>
    </row>
    <row r="2" spans="2:7" s="431" customFormat="1" ht="30">
      <c r="B2" s="967" t="s">
        <v>375</v>
      </c>
      <c r="C2" s="967"/>
      <c r="D2" s="967"/>
      <c r="E2" s="967"/>
      <c r="F2" s="967"/>
      <c r="G2" s="967"/>
    </row>
    <row r="3" spans="2:7" s="431" customFormat="1" ht="30">
      <c r="B3" s="524"/>
      <c r="C3" s="524"/>
      <c r="D3" s="524"/>
      <c r="E3" s="524"/>
      <c r="F3" s="524"/>
      <c r="G3" s="524"/>
    </row>
    <row r="4" spans="2:7" s="431" customFormat="1" ht="30">
      <c r="B4" s="524"/>
      <c r="C4" s="524"/>
      <c r="D4" s="524"/>
      <c r="E4" s="524"/>
      <c r="F4" s="524"/>
      <c r="G4" s="524"/>
    </row>
    <row r="5" spans="2:7" s="437" customFormat="1" ht="24">
      <c r="B5" s="432" t="s">
        <v>29</v>
      </c>
      <c r="C5" s="432"/>
      <c r="D5" s="432"/>
      <c r="E5" s="432"/>
      <c r="F5" s="968"/>
      <c r="G5" s="968"/>
    </row>
    <row r="6" spans="2:7" s="437" customFormat="1" ht="24">
      <c r="B6" s="432" t="s">
        <v>193</v>
      </c>
      <c r="C6" s="432"/>
      <c r="D6" s="432"/>
      <c r="E6" s="432"/>
      <c r="F6" s="433"/>
      <c r="G6" s="433"/>
    </row>
    <row r="7" spans="2:7" s="437" customFormat="1" ht="24">
      <c r="B7" s="438"/>
      <c r="C7" s="438"/>
      <c r="D7" s="438"/>
      <c r="E7" s="438"/>
      <c r="F7" s="433"/>
      <c r="G7" s="433"/>
    </row>
    <row r="8" spans="7:16" ht="18" customHeight="1">
      <c r="G8" s="531" t="s">
        <v>12</v>
      </c>
      <c r="P8" s="450"/>
    </row>
    <row r="9" spans="2:7" s="452" customFormat="1" ht="73.5">
      <c r="B9" s="451" t="s">
        <v>376</v>
      </c>
      <c r="C9" s="451" t="s">
        <v>377</v>
      </c>
      <c r="D9" s="451" t="s">
        <v>378</v>
      </c>
      <c r="E9" s="451" t="s">
        <v>21</v>
      </c>
      <c r="F9" s="466" t="s">
        <v>19</v>
      </c>
      <c r="G9" s="451" t="s">
        <v>24</v>
      </c>
    </row>
    <row r="10" spans="2:7" s="452" customFormat="1" ht="33" customHeight="1" thickBot="1">
      <c r="B10" s="532" t="s">
        <v>23</v>
      </c>
      <c r="C10" s="532">
        <f>SUM(C11:C12)</f>
        <v>0</v>
      </c>
      <c r="D10" s="532">
        <f>SUM(D11:D12)</f>
        <v>0</v>
      </c>
      <c r="E10" s="533">
        <f>SUM(E11:E12)</f>
        <v>0</v>
      </c>
      <c r="F10" s="533">
        <f>SUM(F11:F12)</f>
        <v>0</v>
      </c>
      <c r="G10" s="533">
        <f>E10-F10</f>
        <v>0</v>
      </c>
    </row>
    <row r="11" spans="2:7" ht="33" customHeight="1" thickTop="1">
      <c r="B11" s="534" t="s">
        <v>379</v>
      </c>
      <c r="C11" s="534"/>
      <c r="D11" s="534"/>
      <c r="E11" s="535"/>
      <c r="F11" s="536"/>
      <c r="G11" s="537">
        <f>E11-F11</f>
        <v>0</v>
      </c>
    </row>
    <row r="12" spans="2:7" ht="33" customHeight="1">
      <c r="B12" s="538" t="s">
        <v>380</v>
      </c>
      <c r="C12" s="538"/>
      <c r="D12" s="538"/>
      <c r="E12" s="461"/>
      <c r="F12" s="539"/>
      <c r="G12" s="540">
        <f>E12-F12</f>
        <v>0</v>
      </c>
    </row>
    <row r="13" ht="18" customHeight="1"/>
    <row r="14" spans="2:6" ht="18" customHeight="1">
      <c r="B14" s="444"/>
      <c r="C14" s="444"/>
      <c r="D14" s="444"/>
      <c r="E14" s="444"/>
      <c r="F14" s="444"/>
    </row>
    <row r="15" ht="18" customHeight="1"/>
    <row r="16" ht="18" customHeight="1"/>
    <row r="17" ht="18" customHeight="1"/>
  </sheetData>
  <sheetProtection/>
  <mergeCells count="3">
    <mergeCell ref="B1:G1"/>
    <mergeCell ref="B2:G2"/>
    <mergeCell ref="F5:G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R27"/>
  <sheetViews>
    <sheetView showGridLines="0" zoomScale="75" zoomScaleNormal="75" workbookViewId="0" topLeftCell="A1">
      <selection activeCell="A17" sqref="A17"/>
    </sheetView>
  </sheetViews>
  <sheetFormatPr defaultColWidth="9.140625" defaultRowHeight="18.75" customHeight="1"/>
  <cols>
    <col min="1" max="1" width="26.7109375" style="445" customWidth="1"/>
    <col min="2" max="2" width="15.57421875" style="445" customWidth="1"/>
    <col min="3" max="4" width="17.00390625" style="445" customWidth="1"/>
    <col min="5" max="7" width="15.140625" style="445" customWidth="1"/>
    <col min="8" max="8" width="34.00390625" style="445" customWidth="1"/>
    <col min="9" max="16384" width="9.140625" style="445" customWidth="1"/>
  </cols>
  <sheetData>
    <row r="1" spans="1:8" s="431" customFormat="1" ht="30">
      <c r="A1" s="967" t="s">
        <v>559</v>
      </c>
      <c r="B1" s="967"/>
      <c r="C1" s="967"/>
      <c r="D1" s="967"/>
      <c r="E1" s="967"/>
      <c r="F1" s="967"/>
      <c r="G1" s="967"/>
      <c r="H1" s="967"/>
    </row>
    <row r="2" spans="1:8" s="431" customFormat="1" ht="30">
      <c r="A2" s="967" t="s">
        <v>381</v>
      </c>
      <c r="B2" s="967"/>
      <c r="C2" s="967"/>
      <c r="D2" s="967"/>
      <c r="E2" s="967"/>
      <c r="F2" s="967"/>
      <c r="G2" s="967"/>
      <c r="H2" s="967"/>
    </row>
    <row r="3" spans="1:8" s="437" customFormat="1" ht="54" customHeight="1">
      <c r="A3" s="432" t="s">
        <v>194</v>
      </c>
      <c r="B3" s="433"/>
      <c r="C3" s="433"/>
      <c r="D3" s="434"/>
      <c r="E3" s="435"/>
      <c r="F3" s="435"/>
      <c r="G3" s="435"/>
      <c r="H3" s="436"/>
    </row>
    <row r="4" spans="1:8" s="437" customFormat="1" ht="24">
      <c r="A4" s="438"/>
      <c r="B4" s="433"/>
      <c r="C4" s="433"/>
      <c r="D4" s="434"/>
      <c r="E4" s="435"/>
      <c r="F4" s="435"/>
      <c r="G4" s="435"/>
      <c r="H4" s="436"/>
    </row>
    <row r="5" spans="1:8" s="437" customFormat="1" ht="24.75" thickBot="1">
      <c r="A5" s="438"/>
      <c r="B5" s="439" t="s">
        <v>383</v>
      </c>
      <c r="C5" s="440">
        <f>SUM(C6:C8)</f>
        <v>0</v>
      </c>
      <c r="D5" s="441" t="s">
        <v>109</v>
      </c>
      <c r="E5" s="442">
        <f>SUM(E6:E8)</f>
        <v>0</v>
      </c>
      <c r="F5" s="441" t="s">
        <v>107</v>
      </c>
      <c r="G5" s="443">
        <f>SUM(G6:G8)</f>
        <v>0</v>
      </c>
      <c r="H5" s="441" t="s">
        <v>32</v>
      </c>
    </row>
    <row r="6" spans="1:8" ht="18" customHeight="1" thickTop="1">
      <c r="A6" s="444"/>
      <c r="B6" s="445" t="s">
        <v>105</v>
      </c>
      <c r="C6" s="446">
        <v>0</v>
      </c>
      <c r="D6" s="445" t="s">
        <v>32</v>
      </c>
      <c r="E6" s="447">
        <v>0</v>
      </c>
      <c r="F6" s="445" t="s">
        <v>32</v>
      </c>
      <c r="G6" s="446">
        <f>C6-E6</f>
        <v>0</v>
      </c>
      <c r="H6" s="445" t="s">
        <v>32</v>
      </c>
    </row>
    <row r="7" spans="2:8" ht="18" customHeight="1">
      <c r="B7" s="445" t="s">
        <v>106</v>
      </c>
      <c r="C7" s="448">
        <v>0</v>
      </c>
      <c r="D7" s="445" t="s">
        <v>32</v>
      </c>
      <c r="E7" s="447">
        <v>0</v>
      </c>
      <c r="F7" s="445" t="s">
        <v>32</v>
      </c>
      <c r="G7" s="448">
        <f>C7-E7</f>
        <v>0</v>
      </c>
      <c r="H7" s="445" t="s">
        <v>32</v>
      </c>
    </row>
    <row r="8" spans="2:8" ht="18" customHeight="1">
      <c r="B8" s="445" t="s">
        <v>108</v>
      </c>
      <c r="C8" s="448">
        <v>0</v>
      </c>
      <c r="D8" s="445" t="s">
        <v>32</v>
      </c>
      <c r="E8" s="447">
        <v>0</v>
      </c>
      <c r="F8" s="445" t="s">
        <v>32</v>
      </c>
      <c r="G8" s="448">
        <f>C8-E8</f>
        <v>0</v>
      </c>
      <c r="H8" s="445" t="s">
        <v>32</v>
      </c>
    </row>
    <row r="9" spans="8:18" ht="18" customHeight="1">
      <c r="H9" s="449" t="s">
        <v>12</v>
      </c>
      <c r="R9" s="450"/>
    </row>
    <row r="10" spans="1:8" s="452" customFormat="1" ht="27" customHeight="1">
      <c r="A10" s="973" t="s">
        <v>36</v>
      </c>
      <c r="B10" s="974"/>
      <c r="C10" s="969" t="s">
        <v>111</v>
      </c>
      <c r="D10" s="969" t="s">
        <v>37</v>
      </c>
      <c r="E10" s="975" t="s">
        <v>38</v>
      </c>
      <c r="F10" s="976"/>
      <c r="G10" s="977"/>
      <c r="H10" s="969" t="s">
        <v>39</v>
      </c>
    </row>
    <row r="11" spans="1:8" s="452" customFormat="1" ht="27" customHeight="1">
      <c r="A11" s="451" t="s">
        <v>332</v>
      </c>
      <c r="B11" s="466" t="s">
        <v>333</v>
      </c>
      <c r="C11" s="970"/>
      <c r="D11" s="970"/>
      <c r="E11" s="978"/>
      <c r="F11" s="979"/>
      <c r="G11" s="980"/>
      <c r="H11" s="970"/>
    </row>
    <row r="12" spans="1:8" ht="18" customHeight="1">
      <c r="A12" s="455"/>
      <c r="B12" s="467"/>
      <c r="C12" s="454"/>
      <c r="D12" s="453"/>
      <c r="E12" s="470"/>
      <c r="F12" s="471"/>
      <c r="G12" s="471"/>
      <c r="H12" s="455"/>
    </row>
    <row r="13" spans="1:8" ht="18" customHeight="1">
      <c r="A13" s="458"/>
      <c r="B13" s="464"/>
      <c r="C13" s="457"/>
      <c r="D13" s="456"/>
      <c r="E13" s="472"/>
      <c r="F13" s="473"/>
      <c r="G13" s="473"/>
      <c r="H13" s="458"/>
    </row>
    <row r="14" spans="1:8" ht="18" customHeight="1">
      <c r="A14" s="458"/>
      <c r="B14" s="464"/>
      <c r="C14" s="457"/>
      <c r="D14" s="456"/>
      <c r="E14" s="472"/>
      <c r="F14" s="473"/>
      <c r="G14" s="473"/>
      <c r="H14" s="458"/>
    </row>
    <row r="15" spans="1:8" ht="18" customHeight="1">
      <c r="A15" s="458"/>
      <c r="B15" s="464"/>
      <c r="C15" s="457"/>
      <c r="D15" s="456"/>
      <c r="E15" s="472"/>
      <c r="F15" s="473"/>
      <c r="G15" s="473"/>
      <c r="H15" s="458"/>
    </row>
    <row r="16" spans="1:8" ht="18" customHeight="1">
      <c r="A16" s="458"/>
      <c r="B16" s="464"/>
      <c r="C16" s="457"/>
      <c r="D16" s="456"/>
      <c r="E16" s="472"/>
      <c r="F16" s="473"/>
      <c r="G16" s="473"/>
      <c r="H16" s="458"/>
    </row>
    <row r="17" spans="1:8" ht="18" customHeight="1">
      <c r="A17" s="458"/>
      <c r="B17" s="464"/>
      <c r="C17" s="457"/>
      <c r="D17" s="456"/>
      <c r="E17" s="472"/>
      <c r="F17" s="473"/>
      <c r="G17" s="473"/>
      <c r="H17" s="458"/>
    </row>
    <row r="18" spans="1:8" ht="18" customHeight="1">
      <c r="A18" s="458"/>
      <c r="B18" s="464"/>
      <c r="C18" s="457"/>
      <c r="D18" s="456"/>
      <c r="E18" s="472"/>
      <c r="F18" s="473"/>
      <c r="G18" s="473"/>
      <c r="H18" s="458"/>
    </row>
    <row r="19" spans="1:8" ht="18" customHeight="1">
      <c r="A19" s="458"/>
      <c r="B19" s="464"/>
      <c r="C19" s="457"/>
      <c r="D19" s="456"/>
      <c r="E19" s="472"/>
      <c r="F19" s="473"/>
      <c r="G19" s="473"/>
      <c r="H19" s="458"/>
    </row>
    <row r="20" spans="1:8" ht="18" customHeight="1">
      <c r="A20" s="458"/>
      <c r="B20" s="464"/>
      <c r="C20" s="457"/>
      <c r="D20" s="456"/>
      <c r="E20" s="472"/>
      <c r="F20" s="473"/>
      <c r="G20" s="473"/>
      <c r="H20" s="458"/>
    </row>
    <row r="21" spans="1:8" ht="18" customHeight="1">
      <c r="A21" s="458"/>
      <c r="B21" s="464"/>
      <c r="C21" s="457"/>
      <c r="D21" s="456"/>
      <c r="E21" s="472"/>
      <c r="F21" s="473"/>
      <c r="G21" s="473"/>
      <c r="H21" s="458"/>
    </row>
    <row r="22" spans="1:8" ht="18" customHeight="1">
      <c r="A22" s="458"/>
      <c r="B22" s="464"/>
      <c r="C22" s="457"/>
      <c r="D22" s="456"/>
      <c r="E22" s="472"/>
      <c r="F22" s="473"/>
      <c r="G22" s="473"/>
      <c r="H22" s="458"/>
    </row>
    <row r="23" spans="1:8" ht="18" customHeight="1">
      <c r="A23" s="458"/>
      <c r="B23" s="464"/>
      <c r="C23" s="457"/>
      <c r="D23" s="456"/>
      <c r="E23" s="472"/>
      <c r="F23" s="473"/>
      <c r="G23" s="473"/>
      <c r="H23" s="458"/>
    </row>
    <row r="24" spans="1:8" ht="18" customHeight="1">
      <c r="A24" s="461"/>
      <c r="B24" s="465"/>
      <c r="C24" s="460"/>
      <c r="D24" s="459"/>
      <c r="E24" s="474"/>
      <c r="F24" s="475"/>
      <c r="G24" s="475"/>
      <c r="H24" s="461"/>
    </row>
    <row r="25" spans="1:4" s="444" customFormat="1" ht="24.75" thickBot="1">
      <c r="A25" s="971" t="s">
        <v>23</v>
      </c>
      <c r="B25" s="972"/>
      <c r="C25" s="462"/>
      <c r="D25" s="463"/>
    </row>
    <row r="26" ht="18" customHeight="1" thickTop="1"/>
    <row r="27" spans="1:2" ht="18" customHeight="1">
      <c r="A27" s="444"/>
      <c r="B27" s="444"/>
    </row>
    <row r="28" ht="18" customHeight="1"/>
    <row r="29" ht="18" customHeight="1"/>
    <row r="30" ht="18" customHeight="1"/>
  </sheetData>
  <sheetProtection/>
  <mergeCells count="8">
    <mergeCell ref="H10:H11"/>
    <mergeCell ref="A25:B25"/>
    <mergeCell ref="A1:H1"/>
    <mergeCell ref="A2:H2"/>
    <mergeCell ref="A10:B10"/>
    <mergeCell ref="D10:D11"/>
    <mergeCell ref="C10:C11"/>
    <mergeCell ref="E10:G11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R27"/>
  <sheetViews>
    <sheetView showGridLines="0" zoomScale="75" zoomScaleNormal="75" workbookViewId="0" topLeftCell="A1">
      <selection activeCell="G3" sqref="G3"/>
    </sheetView>
  </sheetViews>
  <sheetFormatPr defaultColWidth="9.140625" defaultRowHeight="18.75" customHeight="1"/>
  <cols>
    <col min="1" max="1" width="26.7109375" style="445" customWidth="1"/>
    <col min="2" max="2" width="15.57421875" style="445" customWidth="1"/>
    <col min="3" max="4" width="17.00390625" style="445" customWidth="1"/>
    <col min="5" max="7" width="15.140625" style="445" customWidth="1"/>
    <col min="8" max="8" width="34.00390625" style="445" customWidth="1"/>
    <col min="9" max="16384" width="9.140625" style="445" customWidth="1"/>
  </cols>
  <sheetData>
    <row r="1" spans="1:8" s="431" customFormat="1" ht="30">
      <c r="A1" s="967" t="s">
        <v>559</v>
      </c>
      <c r="B1" s="967"/>
      <c r="C1" s="967"/>
      <c r="D1" s="967"/>
      <c r="E1" s="967"/>
      <c r="F1" s="967"/>
      <c r="G1" s="967"/>
      <c r="H1" s="967"/>
    </row>
    <row r="2" spans="1:8" s="431" customFormat="1" ht="30">
      <c r="A2" s="967" t="s">
        <v>382</v>
      </c>
      <c r="B2" s="967"/>
      <c r="C2" s="967"/>
      <c r="D2" s="967"/>
      <c r="E2" s="967"/>
      <c r="F2" s="967"/>
      <c r="G2" s="967"/>
      <c r="H2" s="967"/>
    </row>
    <row r="3" spans="1:8" s="437" customFormat="1" ht="54" customHeight="1">
      <c r="A3" s="432" t="s">
        <v>194</v>
      </c>
      <c r="B3" s="433"/>
      <c r="C3" s="433"/>
      <c r="D3" s="434"/>
      <c r="E3" s="435"/>
      <c r="F3" s="435"/>
      <c r="G3" s="435"/>
      <c r="H3" s="436"/>
    </row>
    <row r="4" spans="1:8" s="437" customFormat="1" ht="24">
      <c r="A4" s="438"/>
      <c r="B4" s="433"/>
      <c r="C4" s="433"/>
      <c r="D4" s="434"/>
      <c r="E4" s="435"/>
      <c r="F4" s="435"/>
      <c r="G4" s="435"/>
      <c r="H4" s="436"/>
    </row>
    <row r="5" spans="1:8" s="437" customFormat="1" ht="24.75" thickBot="1">
      <c r="A5" s="438"/>
      <c r="B5" s="439" t="s">
        <v>383</v>
      </c>
      <c r="C5" s="440">
        <f>SUM(C6:C8)</f>
        <v>0</v>
      </c>
      <c r="D5" s="441" t="s">
        <v>109</v>
      </c>
      <c r="E5" s="442">
        <f>SUM(E6:E8)</f>
        <v>0</v>
      </c>
      <c r="F5" s="441" t="s">
        <v>107</v>
      </c>
      <c r="G5" s="443">
        <f>SUM(G6:G8)</f>
        <v>0</v>
      </c>
      <c r="H5" s="441" t="s">
        <v>32</v>
      </c>
    </row>
    <row r="6" spans="1:8" ht="18" customHeight="1" thickTop="1">
      <c r="A6" s="444"/>
      <c r="B6" s="445" t="s">
        <v>105</v>
      </c>
      <c r="C6" s="446">
        <v>0</v>
      </c>
      <c r="D6" s="445" t="s">
        <v>32</v>
      </c>
      <c r="E6" s="447">
        <v>0</v>
      </c>
      <c r="F6" s="445" t="s">
        <v>32</v>
      </c>
      <c r="G6" s="446">
        <f>C6-E6</f>
        <v>0</v>
      </c>
      <c r="H6" s="445" t="s">
        <v>32</v>
      </c>
    </row>
    <row r="7" spans="2:8" ht="18" customHeight="1">
      <c r="B7" s="445" t="s">
        <v>106</v>
      </c>
      <c r="C7" s="448">
        <v>0</v>
      </c>
      <c r="D7" s="445" t="s">
        <v>32</v>
      </c>
      <c r="E7" s="447">
        <v>0</v>
      </c>
      <c r="F7" s="445" t="s">
        <v>32</v>
      </c>
      <c r="G7" s="448">
        <f>C7-E7</f>
        <v>0</v>
      </c>
      <c r="H7" s="445" t="s">
        <v>32</v>
      </c>
    </row>
    <row r="8" spans="2:8" ht="18" customHeight="1">
      <c r="B8" s="445" t="s">
        <v>108</v>
      </c>
      <c r="C8" s="448">
        <v>0</v>
      </c>
      <c r="D8" s="445" t="s">
        <v>32</v>
      </c>
      <c r="E8" s="447">
        <v>0</v>
      </c>
      <c r="F8" s="445" t="s">
        <v>32</v>
      </c>
      <c r="G8" s="448">
        <f>C8-E8</f>
        <v>0</v>
      </c>
      <c r="H8" s="445" t="s">
        <v>32</v>
      </c>
    </row>
    <row r="9" spans="8:18" ht="18" customHeight="1">
      <c r="H9" s="449" t="s">
        <v>12</v>
      </c>
      <c r="R9" s="450"/>
    </row>
    <row r="10" spans="1:8" s="452" customFormat="1" ht="27" customHeight="1">
      <c r="A10" s="973" t="s">
        <v>36</v>
      </c>
      <c r="B10" s="974"/>
      <c r="C10" s="969" t="s">
        <v>111</v>
      </c>
      <c r="D10" s="969" t="s">
        <v>37</v>
      </c>
      <c r="E10" s="975" t="s">
        <v>38</v>
      </c>
      <c r="F10" s="976"/>
      <c r="G10" s="977"/>
      <c r="H10" s="969" t="s">
        <v>39</v>
      </c>
    </row>
    <row r="11" spans="1:8" s="452" customFormat="1" ht="27" customHeight="1">
      <c r="A11" s="451" t="s">
        <v>332</v>
      </c>
      <c r="B11" s="466" t="s">
        <v>333</v>
      </c>
      <c r="C11" s="970"/>
      <c r="D11" s="970"/>
      <c r="E11" s="978"/>
      <c r="F11" s="979"/>
      <c r="G11" s="980"/>
      <c r="H11" s="970"/>
    </row>
    <row r="12" spans="1:8" ht="18" customHeight="1">
      <c r="A12" s="455"/>
      <c r="B12" s="467"/>
      <c r="C12" s="454"/>
      <c r="D12" s="453"/>
      <c r="E12" s="470"/>
      <c r="F12" s="471"/>
      <c r="G12" s="471"/>
      <c r="H12" s="455"/>
    </row>
    <row r="13" spans="1:8" ht="18" customHeight="1">
      <c r="A13" s="458"/>
      <c r="B13" s="464"/>
      <c r="C13" s="457"/>
      <c r="D13" s="456"/>
      <c r="E13" s="472"/>
      <c r="F13" s="473"/>
      <c r="G13" s="473"/>
      <c r="H13" s="458"/>
    </row>
    <row r="14" spans="1:8" ht="18" customHeight="1">
      <c r="A14" s="458"/>
      <c r="B14" s="464"/>
      <c r="C14" s="457"/>
      <c r="D14" s="456"/>
      <c r="E14" s="472"/>
      <c r="F14" s="473"/>
      <c r="G14" s="473"/>
      <c r="H14" s="458"/>
    </row>
    <row r="15" spans="1:8" ht="18" customHeight="1">
      <c r="A15" s="458"/>
      <c r="B15" s="464"/>
      <c r="C15" s="457"/>
      <c r="D15" s="456"/>
      <c r="E15" s="472"/>
      <c r="F15" s="473"/>
      <c r="G15" s="473"/>
      <c r="H15" s="458"/>
    </row>
    <row r="16" spans="1:8" ht="18" customHeight="1">
      <c r="A16" s="458"/>
      <c r="B16" s="464"/>
      <c r="C16" s="457"/>
      <c r="D16" s="456"/>
      <c r="E16" s="472"/>
      <c r="F16" s="473"/>
      <c r="G16" s="473"/>
      <c r="H16" s="458"/>
    </row>
    <row r="17" spans="1:8" ht="18" customHeight="1">
      <c r="A17" s="458"/>
      <c r="B17" s="464"/>
      <c r="C17" s="457"/>
      <c r="D17" s="456"/>
      <c r="E17" s="472"/>
      <c r="F17" s="473"/>
      <c r="G17" s="473"/>
      <c r="H17" s="458"/>
    </row>
    <row r="18" spans="1:8" ht="18" customHeight="1">
      <c r="A18" s="458"/>
      <c r="B18" s="464"/>
      <c r="C18" s="457"/>
      <c r="D18" s="456"/>
      <c r="E18" s="472"/>
      <c r="F18" s="473"/>
      <c r="G18" s="473"/>
      <c r="H18" s="458"/>
    </row>
    <row r="19" spans="1:8" ht="18" customHeight="1">
      <c r="A19" s="458"/>
      <c r="B19" s="464"/>
      <c r="C19" s="457"/>
      <c r="D19" s="456"/>
      <c r="E19" s="472"/>
      <c r="F19" s="473"/>
      <c r="G19" s="473"/>
      <c r="H19" s="458"/>
    </row>
    <row r="20" spans="1:8" ht="18" customHeight="1">
      <c r="A20" s="458"/>
      <c r="B20" s="464"/>
      <c r="C20" s="457"/>
      <c r="D20" s="456"/>
      <c r="E20" s="472"/>
      <c r="F20" s="473"/>
      <c r="G20" s="473"/>
      <c r="H20" s="458"/>
    </row>
    <row r="21" spans="1:8" ht="18" customHeight="1">
      <c r="A21" s="458"/>
      <c r="B21" s="464"/>
      <c r="C21" s="457"/>
      <c r="D21" s="456"/>
      <c r="E21" s="472"/>
      <c r="F21" s="473"/>
      <c r="G21" s="473"/>
      <c r="H21" s="458"/>
    </row>
    <row r="22" spans="1:8" ht="18" customHeight="1">
      <c r="A22" s="458"/>
      <c r="B22" s="464"/>
      <c r="C22" s="457"/>
      <c r="D22" s="456"/>
      <c r="E22" s="472"/>
      <c r="F22" s="473"/>
      <c r="G22" s="473"/>
      <c r="H22" s="458"/>
    </row>
    <row r="23" spans="1:8" ht="18" customHeight="1">
      <c r="A23" s="458"/>
      <c r="B23" s="464"/>
      <c r="C23" s="457"/>
      <c r="D23" s="456"/>
      <c r="E23" s="472"/>
      <c r="F23" s="473"/>
      <c r="G23" s="473"/>
      <c r="H23" s="458"/>
    </row>
    <row r="24" spans="1:8" ht="18" customHeight="1">
      <c r="A24" s="461"/>
      <c r="B24" s="465"/>
      <c r="C24" s="460"/>
      <c r="D24" s="459"/>
      <c r="E24" s="474"/>
      <c r="F24" s="475"/>
      <c r="G24" s="475"/>
      <c r="H24" s="461"/>
    </row>
    <row r="25" spans="1:4" s="444" customFormat="1" ht="24.75" thickBot="1">
      <c r="A25" s="971" t="s">
        <v>23</v>
      </c>
      <c r="B25" s="972"/>
      <c r="C25" s="462"/>
      <c r="D25" s="463"/>
    </row>
    <row r="26" ht="18" customHeight="1" thickTop="1"/>
    <row r="27" spans="1:2" ht="18" customHeight="1">
      <c r="A27" s="444"/>
      <c r="B27" s="444"/>
    </row>
    <row r="28" ht="18" customHeight="1"/>
    <row r="29" ht="18" customHeight="1"/>
    <row r="30" ht="18" customHeight="1"/>
  </sheetData>
  <sheetProtection/>
  <mergeCells count="8">
    <mergeCell ref="A25:B25"/>
    <mergeCell ref="A1:H1"/>
    <mergeCell ref="A2:H2"/>
    <mergeCell ref="A10:B10"/>
    <mergeCell ref="C10:C11"/>
    <mergeCell ref="D10:D11"/>
    <mergeCell ref="E10:G11"/>
    <mergeCell ref="H10:H11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X41"/>
  <sheetViews>
    <sheetView zoomScale="112" zoomScaleNormal="112" workbookViewId="0" topLeftCell="A1">
      <selection activeCell="G9" sqref="G9:G10"/>
    </sheetView>
  </sheetViews>
  <sheetFormatPr defaultColWidth="8.00390625" defaultRowHeight="12.75"/>
  <cols>
    <col min="1" max="2" width="5.7109375" style="279" customWidth="1"/>
    <col min="3" max="3" width="31.57421875" style="279" customWidth="1"/>
    <col min="4" max="6" width="8.57421875" style="279" customWidth="1"/>
    <col min="7" max="7" width="11.140625" style="279" customWidth="1"/>
    <col min="8" max="8" width="6.00390625" style="279" customWidth="1"/>
    <col min="9" max="12" width="6.7109375" style="279" customWidth="1"/>
    <col min="13" max="14" width="8.421875" style="279" customWidth="1"/>
    <col min="15" max="16" width="7.57421875" style="279" customWidth="1"/>
    <col min="17" max="19" width="10.7109375" style="279" customWidth="1"/>
    <col min="20" max="21" width="6.7109375" style="279" customWidth="1"/>
    <col min="22" max="22" width="24.00390625" style="279" customWidth="1"/>
    <col min="23" max="16384" width="8.00390625" style="279" customWidth="1"/>
  </cols>
  <sheetData>
    <row r="1" spans="1:22" ht="23.25" customHeight="1">
      <c r="A1" s="983" t="s">
        <v>560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  <c r="V1" s="983"/>
    </row>
    <row r="2" spans="1:22" ht="23.25" customHeight="1">
      <c r="A2" s="983" t="s">
        <v>381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3"/>
    </row>
    <row r="3" ht="18">
      <c r="T3" s="317"/>
    </row>
    <row r="4" spans="1:6" s="282" customFormat="1" ht="21">
      <c r="A4" s="332" t="s">
        <v>178</v>
      </c>
      <c r="B4" s="332"/>
      <c r="C4" s="332"/>
      <c r="D4" s="281"/>
      <c r="E4" s="281"/>
      <c r="F4" s="281"/>
    </row>
    <row r="5" spans="1:3" s="282" customFormat="1" ht="21">
      <c r="A5" s="332" t="s">
        <v>179</v>
      </c>
      <c r="B5" s="332"/>
      <c r="C5" s="332"/>
    </row>
    <row r="6" ht="18">
      <c r="V6" s="278" t="s">
        <v>251</v>
      </c>
    </row>
    <row r="7" spans="1:22" s="280" customFormat="1" ht="20.25" customHeight="1">
      <c r="A7" s="981" t="s">
        <v>349</v>
      </c>
      <c r="B7" s="981"/>
      <c r="C7" s="981" t="s">
        <v>252</v>
      </c>
      <c r="D7" s="991" t="s">
        <v>314</v>
      </c>
      <c r="E7" s="992"/>
      <c r="F7" s="991" t="s">
        <v>363</v>
      </c>
      <c r="G7" s="992"/>
      <c r="H7" s="995" t="s">
        <v>561</v>
      </c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7"/>
      <c r="V7" s="981" t="s">
        <v>253</v>
      </c>
    </row>
    <row r="8" spans="1:22" s="280" customFormat="1" ht="33.75" customHeight="1">
      <c r="A8" s="982"/>
      <c r="B8" s="982"/>
      <c r="C8" s="986"/>
      <c r="D8" s="993"/>
      <c r="E8" s="994"/>
      <c r="F8" s="993"/>
      <c r="G8" s="994"/>
      <c r="H8" s="981" t="s">
        <v>41</v>
      </c>
      <c r="I8" s="998" t="s">
        <v>215</v>
      </c>
      <c r="J8" s="999"/>
      <c r="K8" s="999"/>
      <c r="L8" s="1000"/>
      <c r="M8" s="998" t="s">
        <v>337</v>
      </c>
      <c r="N8" s="1000"/>
      <c r="O8" s="998" t="s">
        <v>42</v>
      </c>
      <c r="P8" s="1000"/>
      <c r="Q8" s="981" t="s">
        <v>43</v>
      </c>
      <c r="R8" s="981" t="s">
        <v>19</v>
      </c>
      <c r="S8" s="981" t="s">
        <v>40</v>
      </c>
      <c r="T8" s="987" t="s">
        <v>217</v>
      </c>
      <c r="U8" s="988"/>
      <c r="V8" s="986"/>
    </row>
    <row r="9" spans="1:22" s="280" customFormat="1" ht="17.25" customHeight="1">
      <c r="A9" s="984" t="s">
        <v>347</v>
      </c>
      <c r="B9" s="981" t="s">
        <v>348</v>
      </c>
      <c r="C9" s="986"/>
      <c r="D9" s="984" t="s">
        <v>180</v>
      </c>
      <c r="E9" s="984" t="s">
        <v>22</v>
      </c>
      <c r="F9" s="984" t="s">
        <v>180</v>
      </c>
      <c r="G9" s="981" t="s">
        <v>656</v>
      </c>
      <c r="H9" s="986" t="s">
        <v>181</v>
      </c>
      <c r="I9" s="981" t="s">
        <v>350</v>
      </c>
      <c r="J9" s="981" t="s">
        <v>351</v>
      </c>
      <c r="K9" s="981" t="s">
        <v>216</v>
      </c>
      <c r="L9" s="981" t="s">
        <v>15</v>
      </c>
      <c r="M9" s="981" t="s">
        <v>338</v>
      </c>
      <c r="N9" s="981" t="s">
        <v>339</v>
      </c>
      <c r="O9" s="981" t="s">
        <v>340</v>
      </c>
      <c r="P9" s="981" t="s">
        <v>339</v>
      </c>
      <c r="Q9" s="986"/>
      <c r="R9" s="986"/>
      <c r="S9" s="986"/>
      <c r="T9" s="989"/>
      <c r="U9" s="990"/>
      <c r="V9" s="986"/>
    </row>
    <row r="10" spans="1:22" s="280" customFormat="1" ht="17.25" customHeight="1">
      <c r="A10" s="985"/>
      <c r="B10" s="982"/>
      <c r="C10" s="982"/>
      <c r="D10" s="985"/>
      <c r="E10" s="985"/>
      <c r="F10" s="985"/>
      <c r="G10" s="985"/>
      <c r="H10" s="982" t="s">
        <v>182</v>
      </c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  <c r="T10" s="331" t="s">
        <v>218</v>
      </c>
      <c r="U10" s="331" t="s">
        <v>219</v>
      </c>
      <c r="V10" s="982"/>
    </row>
    <row r="11" spans="1:22" s="285" customFormat="1" ht="18.75" thickBot="1">
      <c r="A11" s="284"/>
      <c r="B11" s="284"/>
      <c r="C11" s="283" t="s">
        <v>23</v>
      </c>
      <c r="D11" s="283"/>
      <c r="E11" s="283"/>
      <c r="F11" s="283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326"/>
    </row>
    <row r="12" spans="1:22" ht="18" customHeight="1" thickTop="1">
      <c r="A12" s="488"/>
      <c r="B12" s="488"/>
      <c r="C12" s="333" t="s">
        <v>214</v>
      </c>
      <c r="D12" s="290"/>
      <c r="E12" s="290"/>
      <c r="F12" s="290"/>
      <c r="G12" s="290"/>
      <c r="H12" s="292"/>
      <c r="I12" s="292"/>
      <c r="J12" s="292"/>
      <c r="K12" s="292"/>
      <c r="L12" s="292"/>
      <c r="M12" s="292"/>
      <c r="N12" s="292"/>
      <c r="O12" s="292"/>
      <c r="P12" s="292"/>
      <c r="Q12" s="321"/>
      <c r="R12" s="330"/>
      <c r="S12" s="330"/>
      <c r="T12" s="292"/>
      <c r="U12" s="292"/>
      <c r="V12" s="291"/>
    </row>
    <row r="13" spans="1:22" ht="18" customHeight="1">
      <c r="A13" s="290"/>
      <c r="B13" s="290"/>
      <c r="C13" s="333" t="s">
        <v>384</v>
      </c>
      <c r="D13" s="290"/>
      <c r="E13" s="290"/>
      <c r="F13" s="290"/>
      <c r="G13" s="290"/>
      <c r="H13" s="292"/>
      <c r="I13" s="292"/>
      <c r="J13" s="292"/>
      <c r="K13" s="292"/>
      <c r="L13" s="292"/>
      <c r="M13" s="292"/>
      <c r="N13" s="292"/>
      <c r="O13" s="292"/>
      <c r="P13" s="292"/>
      <c r="Q13" s="321"/>
      <c r="R13" s="330"/>
      <c r="S13" s="330"/>
      <c r="T13" s="292"/>
      <c r="U13" s="292"/>
      <c r="V13" s="290"/>
    </row>
    <row r="14" spans="1:22" ht="18" customHeight="1">
      <c r="A14" s="290"/>
      <c r="B14" s="290"/>
      <c r="C14" s="318" t="s">
        <v>254</v>
      </c>
      <c r="D14" s="290"/>
      <c r="E14" s="290"/>
      <c r="F14" s="290"/>
      <c r="G14" s="290"/>
      <c r="H14" s="292"/>
      <c r="I14" s="292"/>
      <c r="J14" s="292"/>
      <c r="K14" s="292"/>
      <c r="L14" s="292"/>
      <c r="M14" s="292"/>
      <c r="N14" s="292"/>
      <c r="O14" s="292"/>
      <c r="P14" s="292"/>
      <c r="Q14" s="321"/>
      <c r="R14" s="330"/>
      <c r="S14" s="330"/>
      <c r="T14" s="292"/>
      <c r="U14" s="292"/>
      <c r="V14" s="290"/>
    </row>
    <row r="15" spans="1:22" ht="18" customHeight="1">
      <c r="A15" s="290"/>
      <c r="B15" s="290"/>
      <c r="C15" s="318" t="s">
        <v>184</v>
      </c>
      <c r="D15" s="290"/>
      <c r="E15" s="290"/>
      <c r="F15" s="290"/>
      <c r="G15" s="290"/>
      <c r="H15" s="292"/>
      <c r="I15" s="292"/>
      <c r="J15" s="292"/>
      <c r="K15" s="292"/>
      <c r="L15" s="292"/>
      <c r="M15" s="292"/>
      <c r="N15" s="292"/>
      <c r="O15" s="292"/>
      <c r="P15" s="292"/>
      <c r="Q15" s="321"/>
      <c r="R15" s="330"/>
      <c r="S15" s="330"/>
      <c r="T15" s="292"/>
      <c r="U15" s="292"/>
      <c r="V15" s="290"/>
    </row>
    <row r="16" spans="1:22" ht="18" customHeight="1">
      <c r="A16" s="290"/>
      <c r="B16" s="290"/>
      <c r="C16" s="320" t="s">
        <v>44</v>
      </c>
      <c r="D16" s="319"/>
      <c r="E16" s="319"/>
      <c r="F16" s="319"/>
      <c r="G16" s="290"/>
      <c r="H16" s="292"/>
      <c r="I16" s="292"/>
      <c r="J16" s="292"/>
      <c r="K16" s="292"/>
      <c r="L16" s="292"/>
      <c r="M16" s="292"/>
      <c r="N16" s="292"/>
      <c r="O16" s="292"/>
      <c r="P16" s="292"/>
      <c r="Q16" s="321"/>
      <c r="R16" s="330"/>
      <c r="S16" s="330"/>
      <c r="T16" s="292"/>
      <c r="U16" s="292"/>
      <c r="V16" s="290"/>
    </row>
    <row r="17" spans="1:24" ht="18" customHeight="1">
      <c r="A17" s="290"/>
      <c r="B17" s="290"/>
      <c r="C17" s="320" t="s">
        <v>255</v>
      </c>
      <c r="D17" s="320"/>
      <c r="E17" s="320"/>
      <c r="F17" s="320"/>
      <c r="G17" s="290"/>
      <c r="H17" s="290"/>
      <c r="I17" s="290"/>
      <c r="J17" s="290"/>
      <c r="K17" s="290"/>
      <c r="L17" s="290"/>
      <c r="M17" s="290"/>
      <c r="N17" s="290"/>
      <c r="O17" s="482"/>
      <c r="P17" s="482"/>
      <c r="Q17" s="290"/>
      <c r="R17" s="290"/>
      <c r="S17" s="290"/>
      <c r="T17" s="290"/>
      <c r="U17" s="290"/>
      <c r="V17" s="293" t="s">
        <v>185</v>
      </c>
      <c r="X17" s="279" t="s">
        <v>330</v>
      </c>
    </row>
    <row r="18" spans="1:22" ht="18" customHeight="1">
      <c r="A18" s="290"/>
      <c r="B18" s="290"/>
      <c r="C18" s="320" t="s">
        <v>222</v>
      </c>
      <c r="D18" s="320"/>
      <c r="E18" s="320"/>
      <c r="F18" s="320"/>
      <c r="G18" s="321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3" t="s">
        <v>36</v>
      </c>
    </row>
    <row r="19" spans="1:22" ht="18" customHeight="1">
      <c r="A19" s="290"/>
      <c r="B19" s="290"/>
      <c r="C19" s="322" t="s">
        <v>223</v>
      </c>
      <c r="D19" s="292"/>
      <c r="E19" s="292"/>
      <c r="F19" s="292"/>
      <c r="G19" s="292"/>
      <c r="H19" s="321"/>
      <c r="I19" s="290"/>
      <c r="J19" s="290"/>
      <c r="K19" s="290"/>
      <c r="L19" s="290"/>
      <c r="M19" s="290"/>
      <c r="N19" s="290"/>
      <c r="O19" s="290"/>
      <c r="P19" s="290"/>
      <c r="Q19" s="330"/>
      <c r="R19" s="330"/>
      <c r="S19" s="330"/>
      <c r="T19" s="292"/>
      <c r="U19" s="292"/>
      <c r="V19" s="293" t="s">
        <v>186</v>
      </c>
    </row>
    <row r="20" spans="1:22" ht="18" customHeight="1">
      <c r="A20" s="290"/>
      <c r="B20" s="290"/>
      <c r="C20" s="322" t="s">
        <v>224</v>
      </c>
      <c r="D20" s="292"/>
      <c r="E20" s="292"/>
      <c r="F20" s="292"/>
      <c r="G20" s="292"/>
      <c r="H20" s="321"/>
      <c r="I20" s="290"/>
      <c r="J20" s="290"/>
      <c r="K20" s="290"/>
      <c r="L20" s="290"/>
      <c r="M20" s="290"/>
      <c r="N20" s="290"/>
      <c r="O20" s="290"/>
      <c r="P20" s="290"/>
      <c r="Q20" s="330"/>
      <c r="R20" s="330"/>
      <c r="S20" s="330"/>
      <c r="T20" s="292"/>
      <c r="U20" s="292"/>
      <c r="V20" s="290"/>
    </row>
    <row r="21" spans="1:22" ht="18" customHeight="1">
      <c r="A21" s="290"/>
      <c r="B21" s="290"/>
      <c r="C21" s="322" t="s">
        <v>187</v>
      </c>
      <c r="D21" s="292"/>
      <c r="E21" s="292"/>
      <c r="F21" s="292"/>
      <c r="G21" s="292"/>
      <c r="H21" s="321"/>
      <c r="I21" s="290"/>
      <c r="J21" s="290"/>
      <c r="K21" s="290"/>
      <c r="L21" s="290"/>
      <c r="M21" s="290"/>
      <c r="N21" s="290"/>
      <c r="O21" s="290"/>
      <c r="P21" s="290"/>
      <c r="Q21" s="330"/>
      <c r="R21" s="330"/>
      <c r="S21" s="330"/>
      <c r="T21" s="292"/>
      <c r="U21" s="292"/>
      <c r="V21" s="290"/>
    </row>
    <row r="22" spans="1:22" ht="18" customHeight="1">
      <c r="A22" s="290"/>
      <c r="B22" s="290"/>
      <c r="C22" s="322" t="s">
        <v>225</v>
      </c>
      <c r="D22" s="292"/>
      <c r="E22" s="292"/>
      <c r="F22" s="292"/>
      <c r="G22" s="292"/>
      <c r="H22" s="321"/>
      <c r="I22" s="290"/>
      <c r="J22" s="290"/>
      <c r="K22" s="290"/>
      <c r="L22" s="290"/>
      <c r="M22" s="290"/>
      <c r="N22" s="290"/>
      <c r="O22" s="290"/>
      <c r="P22" s="290"/>
      <c r="Q22" s="330"/>
      <c r="R22" s="330"/>
      <c r="S22" s="330"/>
      <c r="T22" s="292"/>
      <c r="U22" s="292"/>
      <c r="V22" s="290"/>
    </row>
    <row r="23" spans="1:22" ht="18" customHeight="1">
      <c r="A23" s="290"/>
      <c r="B23" s="290"/>
      <c r="C23" s="322" t="s">
        <v>226</v>
      </c>
      <c r="D23" s="292"/>
      <c r="E23" s="292"/>
      <c r="F23" s="292"/>
      <c r="G23" s="292"/>
      <c r="H23" s="321"/>
      <c r="I23" s="290"/>
      <c r="J23" s="290"/>
      <c r="K23" s="290"/>
      <c r="L23" s="290"/>
      <c r="M23" s="290"/>
      <c r="N23" s="290"/>
      <c r="O23" s="290"/>
      <c r="P23" s="290"/>
      <c r="Q23" s="330"/>
      <c r="R23" s="330"/>
      <c r="S23" s="330"/>
      <c r="T23" s="292"/>
      <c r="U23" s="292"/>
      <c r="V23" s="290"/>
    </row>
    <row r="24" spans="1:22" ht="18" customHeight="1">
      <c r="A24" s="290"/>
      <c r="B24" s="290"/>
      <c r="C24" s="322" t="s">
        <v>227</v>
      </c>
      <c r="D24" s="292"/>
      <c r="E24" s="292"/>
      <c r="F24" s="292"/>
      <c r="G24" s="292"/>
      <c r="H24" s="321"/>
      <c r="I24" s="290"/>
      <c r="J24" s="290"/>
      <c r="K24" s="290"/>
      <c r="L24" s="290"/>
      <c r="M24" s="290"/>
      <c r="N24" s="290"/>
      <c r="O24" s="290"/>
      <c r="P24" s="290"/>
      <c r="Q24" s="330"/>
      <c r="R24" s="330"/>
      <c r="S24" s="330"/>
      <c r="T24" s="292"/>
      <c r="U24" s="292"/>
      <c r="V24" s="290"/>
    </row>
    <row r="25" spans="1:22" ht="18" customHeight="1">
      <c r="A25" s="290"/>
      <c r="B25" s="290"/>
      <c r="C25" s="323" t="s">
        <v>256</v>
      </c>
      <c r="D25" s="324"/>
      <c r="E25" s="324"/>
      <c r="F25" s="324"/>
      <c r="G25" s="324"/>
      <c r="H25" s="329"/>
      <c r="I25" s="329"/>
      <c r="J25" s="329"/>
      <c r="K25" s="329"/>
      <c r="L25" s="329"/>
      <c r="M25" s="329"/>
      <c r="N25" s="329"/>
      <c r="O25" s="329"/>
      <c r="P25" s="329"/>
      <c r="Q25" s="341"/>
      <c r="R25" s="341"/>
      <c r="S25" s="341"/>
      <c r="T25" s="324"/>
      <c r="U25" s="324"/>
      <c r="V25" s="325"/>
    </row>
    <row r="26" spans="1:22" ht="18" customHeight="1">
      <c r="A26" s="328"/>
      <c r="B26" s="328"/>
      <c r="C26" s="339" t="s">
        <v>220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28"/>
    </row>
    <row r="27" spans="1:22" ht="18" customHeight="1">
      <c r="A27" s="327"/>
      <c r="B27" s="291"/>
      <c r="C27" s="335" t="s">
        <v>257</v>
      </c>
      <c r="D27" s="289"/>
      <c r="E27" s="289"/>
      <c r="F27" s="289"/>
      <c r="G27" s="289"/>
      <c r="H27" s="336"/>
      <c r="I27" s="336"/>
      <c r="J27" s="336"/>
      <c r="K27" s="336"/>
      <c r="L27" s="336"/>
      <c r="M27" s="336"/>
      <c r="N27" s="336"/>
      <c r="O27" s="483"/>
      <c r="P27" s="483"/>
      <c r="Q27" s="327"/>
      <c r="R27" s="327"/>
      <c r="S27" s="327"/>
      <c r="T27" s="327"/>
      <c r="U27" s="327"/>
      <c r="V27" s="337" t="s">
        <v>185</v>
      </c>
    </row>
    <row r="28" spans="1:22" ht="18" customHeight="1">
      <c r="A28" s="290"/>
      <c r="B28" s="290"/>
      <c r="C28" s="320" t="s">
        <v>228</v>
      </c>
      <c r="D28" s="292"/>
      <c r="E28" s="292"/>
      <c r="F28" s="292"/>
      <c r="G28" s="292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292"/>
      <c r="U28" s="292"/>
      <c r="V28" s="293" t="s">
        <v>36</v>
      </c>
    </row>
    <row r="29" spans="1:22" ht="18" customHeight="1">
      <c r="A29" s="290"/>
      <c r="B29" s="290"/>
      <c r="C29" s="322" t="s">
        <v>187</v>
      </c>
      <c r="D29" s="292"/>
      <c r="E29" s="292"/>
      <c r="F29" s="292"/>
      <c r="G29" s="292"/>
      <c r="H29" s="321"/>
      <c r="I29" s="290"/>
      <c r="J29" s="290"/>
      <c r="K29" s="290"/>
      <c r="L29" s="290"/>
      <c r="M29" s="290"/>
      <c r="N29" s="290"/>
      <c r="O29" s="290"/>
      <c r="P29" s="290"/>
      <c r="Q29" s="330"/>
      <c r="R29" s="330"/>
      <c r="S29" s="330"/>
      <c r="T29" s="330"/>
      <c r="U29" s="330"/>
      <c r="V29" s="293" t="s">
        <v>186</v>
      </c>
    </row>
    <row r="30" spans="1:22" ht="18" customHeight="1">
      <c r="A30" s="290"/>
      <c r="B30" s="290"/>
      <c r="C30" s="322" t="s">
        <v>226</v>
      </c>
      <c r="D30" s="292"/>
      <c r="E30" s="292"/>
      <c r="F30" s="292"/>
      <c r="G30" s="292"/>
      <c r="H30" s="321"/>
      <c r="I30" s="290"/>
      <c r="J30" s="290"/>
      <c r="K30" s="290"/>
      <c r="L30" s="290"/>
      <c r="M30" s="290"/>
      <c r="N30" s="290"/>
      <c r="O30" s="290"/>
      <c r="P30" s="290"/>
      <c r="Q30" s="330"/>
      <c r="R30" s="330"/>
      <c r="S30" s="330"/>
      <c r="T30" s="330"/>
      <c r="U30" s="330"/>
      <c r="V30" s="290"/>
    </row>
    <row r="31" spans="1:22" ht="18" customHeight="1">
      <c r="A31" s="290"/>
      <c r="B31" s="290"/>
      <c r="C31" s="322" t="s">
        <v>227</v>
      </c>
      <c r="D31" s="292"/>
      <c r="E31" s="292"/>
      <c r="F31" s="292"/>
      <c r="G31" s="292"/>
      <c r="H31" s="321"/>
      <c r="I31" s="290"/>
      <c r="J31" s="290"/>
      <c r="K31" s="290"/>
      <c r="L31" s="290"/>
      <c r="M31" s="290"/>
      <c r="N31" s="290"/>
      <c r="O31" s="290"/>
      <c r="P31" s="290"/>
      <c r="Q31" s="330"/>
      <c r="R31" s="330"/>
      <c r="S31" s="330"/>
      <c r="T31" s="330"/>
      <c r="U31" s="330"/>
      <c r="V31" s="290"/>
    </row>
    <row r="32" spans="1:22" ht="18" customHeight="1">
      <c r="A32" s="290"/>
      <c r="B32" s="290"/>
      <c r="C32" s="322" t="s">
        <v>229</v>
      </c>
      <c r="D32" s="292"/>
      <c r="E32" s="292"/>
      <c r="F32" s="292"/>
      <c r="G32" s="292"/>
      <c r="H32" s="321"/>
      <c r="I32" s="290"/>
      <c r="J32" s="290"/>
      <c r="K32" s="290"/>
      <c r="L32" s="290"/>
      <c r="M32" s="290"/>
      <c r="N32" s="290"/>
      <c r="O32" s="290"/>
      <c r="P32" s="290"/>
      <c r="Q32" s="330"/>
      <c r="R32" s="330"/>
      <c r="S32" s="330"/>
      <c r="T32" s="330"/>
      <c r="U32" s="330"/>
      <c r="V32" s="290"/>
    </row>
    <row r="33" spans="1:22" ht="18" customHeight="1">
      <c r="A33" s="290"/>
      <c r="B33" s="290"/>
      <c r="C33" s="323" t="s">
        <v>256</v>
      </c>
      <c r="D33" s="324"/>
      <c r="E33" s="324"/>
      <c r="F33" s="324"/>
      <c r="G33" s="324"/>
      <c r="H33" s="329"/>
      <c r="I33" s="325"/>
      <c r="J33" s="325"/>
      <c r="K33" s="325"/>
      <c r="L33" s="325"/>
      <c r="M33" s="325"/>
      <c r="N33" s="325"/>
      <c r="O33" s="325"/>
      <c r="P33" s="325"/>
      <c r="Q33" s="341"/>
      <c r="R33" s="341"/>
      <c r="S33" s="341"/>
      <c r="T33" s="341"/>
      <c r="U33" s="341"/>
      <c r="V33" s="325"/>
    </row>
    <row r="34" spans="1:22" ht="18" customHeight="1">
      <c r="A34" s="328"/>
      <c r="B34" s="328"/>
      <c r="C34" s="340" t="s">
        <v>220</v>
      </c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</row>
    <row r="35" ht="18">
      <c r="G35" s="286"/>
    </row>
    <row r="36" spans="1:6" ht="18">
      <c r="A36" s="287"/>
      <c r="B36" s="287" t="s">
        <v>258</v>
      </c>
      <c r="C36" s="279" t="s">
        <v>259</v>
      </c>
      <c r="E36" s="288"/>
      <c r="F36" s="288"/>
    </row>
    <row r="37" spans="2:4" ht="18">
      <c r="B37" s="288"/>
      <c r="C37" s="288" t="s">
        <v>260</v>
      </c>
      <c r="D37" s="288"/>
    </row>
    <row r="38" spans="2:4" ht="18">
      <c r="B38" s="288"/>
      <c r="C38" s="288" t="s">
        <v>250</v>
      </c>
      <c r="D38" s="288"/>
    </row>
    <row r="39" ht="18">
      <c r="D39" s="288"/>
    </row>
    <row r="40" ht="18">
      <c r="D40" s="288"/>
    </row>
    <row r="41" ht="18">
      <c r="D41" s="288"/>
    </row>
  </sheetData>
  <sheetProtection/>
  <mergeCells count="30">
    <mergeCell ref="C7:C10"/>
    <mergeCell ref="D7:E8"/>
    <mergeCell ref="F7:G8"/>
    <mergeCell ref="H7:U7"/>
    <mergeCell ref="V7:V10"/>
    <mergeCell ref="H8:H10"/>
    <mergeCell ref="I8:L8"/>
    <mergeCell ref="M8:N8"/>
    <mergeCell ref="O8:P8"/>
    <mergeCell ref="Q8:Q10"/>
    <mergeCell ref="R8:R10"/>
    <mergeCell ref="S8:S10"/>
    <mergeCell ref="T8:U9"/>
    <mergeCell ref="P9:P10"/>
    <mergeCell ref="D9:D10"/>
    <mergeCell ref="E9:E10"/>
    <mergeCell ref="F9:F10"/>
    <mergeCell ref="G9:G10"/>
    <mergeCell ref="I9:I10"/>
    <mergeCell ref="J9:J10"/>
    <mergeCell ref="A7:B8"/>
    <mergeCell ref="A1:V1"/>
    <mergeCell ref="A2:V2"/>
    <mergeCell ref="A9:A10"/>
    <mergeCell ref="B9:B10"/>
    <mergeCell ref="K9:K10"/>
    <mergeCell ref="L9:L10"/>
    <mergeCell ref="M9:M10"/>
    <mergeCell ref="N9:N10"/>
    <mergeCell ref="O9:O10"/>
  </mergeCells>
  <printOptions horizontalCentered="1"/>
  <pageMargins left="0.09" right="0.15748031496062992" top="0.4724409448818898" bottom="0.31496062992125984" header="0.15748031496062992" footer="0.15748031496062992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X41"/>
  <sheetViews>
    <sheetView zoomScale="112" zoomScaleNormal="112" workbookViewId="0" topLeftCell="A1">
      <selection activeCell="G9" sqref="G9:G10"/>
    </sheetView>
  </sheetViews>
  <sheetFormatPr defaultColWidth="8.00390625" defaultRowHeight="12.75"/>
  <cols>
    <col min="1" max="2" width="5.7109375" style="279" customWidth="1"/>
    <col min="3" max="3" width="31.57421875" style="279" customWidth="1"/>
    <col min="4" max="6" width="8.57421875" style="279" customWidth="1"/>
    <col min="7" max="7" width="11.140625" style="279" customWidth="1"/>
    <col min="8" max="8" width="6.00390625" style="279" customWidth="1"/>
    <col min="9" max="12" width="6.7109375" style="279" customWidth="1"/>
    <col min="13" max="14" width="8.421875" style="279" customWidth="1"/>
    <col min="15" max="16" width="7.57421875" style="279" customWidth="1"/>
    <col min="17" max="19" width="10.7109375" style="279" customWidth="1"/>
    <col min="20" max="21" width="6.7109375" style="279" customWidth="1"/>
    <col min="22" max="22" width="24.00390625" style="279" customWidth="1"/>
    <col min="23" max="16384" width="8.00390625" style="279" customWidth="1"/>
  </cols>
  <sheetData>
    <row r="1" spans="1:22" ht="23.25" customHeight="1">
      <c r="A1" s="983" t="s">
        <v>560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  <c r="V1" s="983"/>
    </row>
    <row r="2" spans="1:22" ht="23.25" customHeight="1">
      <c r="A2" s="983" t="s">
        <v>382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3"/>
    </row>
    <row r="3" ht="18">
      <c r="T3" s="317"/>
    </row>
    <row r="4" spans="1:6" s="282" customFormat="1" ht="21">
      <c r="A4" s="332" t="s">
        <v>178</v>
      </c>
      <c r="B4" s="332"/>
      <c r="C4" s="332"/>
      <c r="D4" s="281"/>
      <c r="E4" s="281"/>
      <c r="F4" s="281"/>
    </row>
    <row r="5" spans="1:3" s="282" customFormat="1" ht="21">
      <c r="A5" s="332" t="s">
        <v>179</v>
      </c>
      <c r="B5" s="332"/>
      <c r="C5" s="332"/>
    </row>
    <row r="6" ht="18">
      <c r="V6" s="278" t="s">
        <v>251</v>
      </c>
    </row>
    <row r="7" spans="1:22" s="280" customFormat="1" ht="20.25" customHeight="1">
      <c r="A7" s="981" t="s">
        <v>349</v>
      </c>
      <c r="B7" s="981"/>
      <c r="C7" s="981" t="s">
        <v>252</v>
      </c>
      <c r="D7" s="991" t="s">
        <v>314</v>
      </c>
      <c r="E7" s="992"/>
      <c r="F7" s="991" t="s">
        <v>363</v>
      </c>
      <c r="G7" s="992"/>
      <c r="H7" s="995" t="s">
        <v>561</v>
      </c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7"/>
      <c r="V7" s="981" t="s">
        <v>253</v>
      </c>
    </row>
    <row r="8" spans="1:22" s="280" customFormat="1" ht="33.75" customHeight="1">
      <c r="A8" s="982"/>
      <c r="B8" s="982"/>
      <c r="C8" s="986"/>
      <c r="D8" s="993"/>
      <c r="E8" s="994"/>
      <c r="F8" s="993"/>
      <c r="G8" s="994"/>
      <c r="H8" s="981" t="s">
        <v>41</v>
      </c>
      <c r="I8" s="998" t="s">
        <v>215</v>
      </c>
      <c r="J8" s="999"/>
      <c r="K8" s="999"/>
      <c r="L8" s="1000"/>
      <c r="M8" s="998" t="s">
        <v>337</v>
      </c>
      <c r="N8" s="1000"/>
      <c r="O8" s="998" t="s">
        <v>42</v>
      </c>
      <c r="P8" s="1000"/>
      <c r="Q8" s="981" t="s">
        <v>43</v>
      </c>
      <c r="R8" s="981" t="s">
        <v>19</v>
      </c>
      <c r="S8" s="981" t="s">
        <v>40</v>
      </c>
      <c r="T8" s="987" t="s">
        <v>217</v>
      </c>
      <c r="U8" s="988"/>
      <c r="V8" s="986"/>
    </row>
    <row r="9" spans="1:22" s="280" customFormat="1" ht="17.25" customHeight="1">
      <c r="A9" s="984" t="s">
        <v>347</v>
      </c>
      <c r="B9" s="981" t="s">
        <v>348</v>
      </c>
      <c r="C9" s="986"/>
      <c r="D9" s="984" t="s">
        <v>180</v>
      </c>
      <c r="E9" s="984" t="s">
        <v>22</v>
      </c>
      <c r="F9" s="984" t="s">
        <v>180</v>
      </c>
      <c r="G9" s="981" t="s">
        <v>656</v>
      </c>
      <c r="H9" s="986" t="s">
        <v>181</v>
      </c>
      <c r="I9" s="981" t="s">
        <v>350</v>
      </c>
      <c r="J9" s="981" t="s">
        <v>351</v>
      </c>
      <c r="K9" s="981" t="s">
        <v>216</v>
      </c>
      <c r="L9" s="981" t="s">
        <v>15</v>
      </c>
      <c r="M9" s="981" t="s">
        <v>338</v>
      </c>
      <c r="N9" s="981" t="s">
        <v>339</v>
      </c>
      <c r="O9" s="981" t="s">
        <v>340</v>
      </c>
      <c r="P9" s="981" t="s">
        <v>339</v>
      </c>
      <c r="Q9" s="986"/>
      <c r="R9" s="986"/>
      <c r="S9" s="986"/>
      <c r="T9" s="989"/>
      <c r="U9" s="990"/>
      <c r="V9" s="986"/>
    </row>
    <row r="10" spans="1:22" s="280" customFormat="1" ht="17.25" customHeight="1">
      <c r="A10" s="985"/>
      <c r="B10" s="982"/>
      <c r="C10" s="982"/>
      <c r="D10" s="985"/>
      <c r="E10" s="985"/>
      <c r="F10" s="985"/>
      <c r="G10" s="985"/>
      <c r="H10" s="982" t="s">
        <v>182</v>
      </c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  <c r="T10" s="331" t="s">
        <v>218</v>
      </c>
      <c r="U10" s="331" t="s">
        <v>219</v>
      </c>
      <c r="V10" s="982"/>
    </row>
    <row r="11" spans="1:22" s="285" customFormat="1" ht="18.75" thickBot="1">
      <c r="A11" s="284"/>
      <c r="B11" s="284"/>
      <c r="C11" s="283" t="s">
        <v>23</v>
      </c>
      <c r="D11" s="283"/>
      <c r="E11" s="283"/>
      <c r="F11" s="283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326"/>
    </row>
    <row r="12" spans="1:22" ht="18" customHeight="1" thickTop="1">
      <c r="A12" s="488"/>
      <c r="B12" s="488"/>
      <c r="C12" s="333" t="s">
        <v>214</v>
      </c>
      <c r="D12" s="290"/>
      <c r="E12" s="290"/>
      <c r="F12" s="290"/>
      <c r="G12" s="290"/>
      <c r="H12" s="292"/>
      <c r="I12" s="292"/>
      <c r="J12" s="292"/>
      <c r="K12" s="292"/>
      <c r="L12" s="292"/>
      <c r="M12" s="292"/>
      <c r="N12" s="292"/>
      <c r="O12" s="292"/>
      <c r="P12" s="292"/>
      <c r="Q12" s="321"/>
      <c r="R12" s="330"/>
      <c r="S12" s="330"/>
      <c r="T12" s="292"/>
      <c r="U12" s="292"/>
      <c r="V12" s="291"/>
    </row>
    <row r="13" spans="1:22" ht="18" customHeight="1">
      <c r="A13" s="290"/>
      <c r="B13" s="290"/>
      <c r="C13" s="333" t="s">
        <v>385</v>
      </c>
      <c r="D13" s="290"/>
      <c r="E13" s="290"/>
      <c r="F13" s="290"/>
      <c r="G13" s="290"/>
      <c r="H13" s="292"/>
      <c r="I13" s="292"/>
      <c r="J13" s="292"/>
      <c r="K13" s="292"/>
      <c r="L13" s="292"/>
      <c r="M13" s="292"/>
      <c r="N13" s="292"/>
      <c r="O13" s="292"/>
      <c r="P13" s="292"/>
      <c r="Q13" s="321"/>
      <c r="R13" s="330"/>
      <c r="S13" s="330"/>
      <c r="T13" s="292"/>
      <c r="U13" s="292"/>
      <c r="V13" s="290"/>
    </row>
    <row r="14" spans="1:22" ht="18" customHeight="1">
      <c r="A14" s="290"/>
      <c r="B14" s="290"/>
      <c r="C14" s="318" t="s">
        <v>254</v>
      </c>
      <c r="D14" s="290"/>
      <c r="E14" s="290"/>
      <c r="F14" s="290"/>
      <c r="G14" s="290"/>
      <c r="H14" s="292"/>
      <c r="I14" s="292"/>
      <c r="J14" s="292"/>
      <c r="K14" s="292"/>
      <c r="L14" s="292"/>
      <c r="M14" s="292"/>
      <c r="N14" s="292"/>
      <c r="O14" s="292"/>
      <c r="P14" s="292"/>
      <c r="Q14" s="321"/>
      <c r="R14" s="330"/>
      <c r="S14" s="330"/>
      <c r="T14" s="292"/>
      <c r="U14" s="292"/>
      <c r="V14" s="290"/>
    </row>
    <row r="15" spans="1:22" ht="18" customHeight="1">
      <c r="A15" s="290"/>
      <c r="B15" s="290"/>
      <c r="C15" s="318" t="s">
        <v>184</v>
      </c>
      <c r="D15" s="290"/>
      <c r="E15" s="290"/>
      <c r="F15" s="290"/>
      <c r="G15" s="290"/>
      <c r="H15" s="292"/>
      <c r="I15" s="292"/>
      <c r="J15" s="292"/>
      <c r="K15" s="292"/>
      <c r="L15" s="292"/>
      <c r="M15" s="292"/>
      <c r="N15" s="292"/>
      <c r="O15" s="292"/>
      <c r="P15" s="292"/>
      <c r="Q15" s="321"/>
      <c r="R15" s="330"/>
      <c r="S15" s="330"/>
      <c r="T15" s="292"/>
      <c r="U15" s="292"/>
      <c r="V15" s="290"/>
    </row>
    <row r="16" spans="1:22" ht="18" customHeight="1">
      <c r="A16" s="290"/>
      <c r="B16" s="290"/>
      <c r="C16" s="320" t="s">
        <v>44</v>
      </c>
      <c r="D16" s="319"/>
      <c r="E16" s="319"/>
      <c r="F16" s="319"/>
      <c r="G16" s="290"/>
      <c r="H16" s="292"/>
      <c r="I16" s="292"/>
      <c r="J16" s="292"/>
      <c r="K16" s="292"/>
      <c r="L16" s="292"/>
      <c r="M16" s="292"/>
      <c r="N16" s="292"/>
      <c r="O16" s="292"/>
      <c r="P16" s="292"/>
      <c r="Q16" s="321"/>
      <c r="R16" s="330"/>
      <c r="S16" s="330"/>
      <c r="T16" s="292"/>
      <c r="U16" s="292"/>
      <c r="V16" s="290"/>
    </row>
    <row r="17" spans="1:24" ht="18" customHeight="1">
      <c r="A17" s="290"/>
      <c r="B17" s="290"/>
      <c r="C17" s="320" t="s">
        <v>255</v>
      </c>
      <c r="D17" s="320"/>
      <c r="E17" s="320"/>
      <c r="F17" s="320"/>
      <c r="G17" s="290"/>
      <c r="H17" s="290"/>
      <c r="I17" s="290"/>
      <c r="J17" s="290"/>
      <c r="K17" s="290"/>
      <c r="L17" s="290"/>
      <c r="M17" s="290"/>
      <c r="N17" s="290"/>
      <c r="O17" s="482"/>
      <c r="P17" s="482"/>
      <c r="Q17" s="290"/>
      <c r="R17" s="290"/>
      <c r="S17" s="290"/>
      <c r="T17" s="290"/>
      <c r="U17" s="290"/>
      <c r="V17" s="293" t="s">
        <v>185</v>
      </c>
      <c r="X17" s="279" t="s">
        <v>330</v>
      </c>
    </row>
    <row r="18" spans="1:22" ht="18" customHeight="1">
      <c r="A18" s="290"/>
      <c r="B18" s="290"/>
      <c r="C18" s="320" t="s">
        <v>222</v>
      </c>
      <c r="D18" s="320"/>
      <c r="E18" s="320"/>
      <c r="F18" s="320"/>
      <c r="G18" s="321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3" t="s">
        <v>36</v>
      </c>
    </row>
    <row r="19" spans="1:22" ht="18" customHeight="1">
      <c r="A19" s="290"/>
      <c r="B19" s="290"/>
      <c r="C19" s="322" t="s">
        <v>223</v>
      </c>
      <c r="D19" s="292"/>
      <c r="E19" s="292"/>
      <c r="F19" s="292"/>
      <c r="G19" s="292"/>
      <c r="H19" s="321"/>
      <c r="I19" s="290"/>
      <c r="J19" s="290"/>
      <c r="K19" s="290"/>
      <c r="L19" s="290"/>
      <c r="M19" s="290"/>
      <c r="N19" s="290"/>
      <c r="O19" s="290"/>
      <c r="P19" s="290"/>
      <c r="Q19" s="330"/>
      <c r="R19" s="330"/>
      <c r="S19" s="330"/>
      <c r="T19" s="292"/>
      <c r="U19" s="292"/>
      <c r="V19" s="293" t="s">
        <v>186</v>
      </c>
    </row>
    <row r="20" spans="1:22" ht="18" customHeight="1">
      <c r="A20" s="290"/>
      <c r="B20" s="290"/>
      <c r="C20" s="322" t="s">
        <v>224</v>
      </c>
      <c r="D20" s="292"/>
      <c r="E20" s="292"/>
      <c r="F20" s="292"/>
      <c r="G20" s="292"/>
      <c r="H20" s="321"/>
      <c r="I20" s="290"/>
      <c r="J20" s="290"/>
      <c r="K20" s="290"/>
      <c r="L20" s="290"/>
      <c r="M20" s="290"/>
      <c r="N20" s="290"/>
      <c r="O20" s="290"/>
      <c r="P20" s="290"/>
      <c r="Q20" s="330"/>
      <c r="R20" s="330"/>
      <c r="S20" s="330"/>
      <c r="T20" s="292"/>
      <c r="U20" s="292"/>
      <c r="V20" s="290"/>
    </row>
    <row r="21" spans="1:22" ht="18" customHeight="1">
      <c r="A21" s="290"/>
      <c r="B21" s="290"/>
      <c r="C21" s="322" t="s">
        <v>187</v>
      </c>
      <c r="D21" s="292"/>
      <c r="E21" s="292"/>
      <c r="F21" s="292"/>
      <c r="G21" s="292"/>
      <c r="H21" s="321"/>
      <c r="I21" s="290"/>
      <c r="J21" s="290"/>
      <c r="K21" s="290"/>
      <c r="L21" s="290"/>
      <c r="M21" s="290"/>
      <c r="N21" s="290"/>
      <c r="O21" s="290"/>
      <c r="P21" s="290"/>
      <c r="Q21" s="330"/>
      <c r="R21" s="330"/>
      <c r="S21" s="330"/>
      <c r="T21" s="292"/>
      <c r="U21" s="292"/>
      <c r="V21" s="290"/>
    </row>
    <row r="22" spans="1:22" ht="18" customHeight="1">
      <c r="A22" s="290"/>
      <c r="B22" s="290"/>
      <c r="C22" s="322" t="s">
        <v>225</v>
      </c>
      <c r="D22" s="292"/>
      <c r="E22" s="292"/>
      <c r="F22" s="292"/>
      <c r="G22" s="292"/>
      <c r="H22" s="321"/>
      <c r="I22" s="290"/>
      <c r="J22" s="290"/>
      <c r="K22" s="290"/>
      <c r="L22" s="290"/>
      <c r="M22" s="290"/>
      <c r="N22" s="290"/>
      <c r="O22" s="290"/>
      <c r="P22" s="290"/>
      <c r="Q22" s="330"/>
      <c r="R22" s="330"/>
      <c r="S22" s="330"/>
      <c r="T22" s="292"/>
      <c r="U22" s="292"/>
      <c r="V22" s="290"/>
    </row>
    <row r="23" spans="1:22" ht="18" customHeight="1">
      <c r="A23" s="290"/>
      <c r="B23" s="290"/>
      <c r="C23" s="322" t="s">
        <v>226</v>
      </c>
      <c r="D23" s="292"/>
      <c r="E23" s="292"/>
      <c r="F23" s="292"/>
      <c r="G23" s="292"/>
      <c r="H23" s="321"/>
      <c r="I23" s="290"/>
      <c r="J23" s="290"/>
      <c r="K23" s="290"/>
      <c r="L23" s="290"/>
      <c r="M23" s="290"/>
      <c r="N23" s="290"/>
      <c r="O23" s="290"/>
      <c r="P23" s="290"/>
      <c r="Q23" s="330"/>
      <c r="R23" s="330"/>
      <c r="S23" s="330"/>
      <c r="T23" s="292"/>
      <c r="U23" s="292"/>
      <c r="V23" s="290"/>
    </row>
    <row r="24" spans="1:22" ht="18" customHeight="1">
      <c r="A24" s="290"/>
      <c r="B24" s="290"/>
      <c r="C24" s="322" t="s">
        <v>227</v>
      </c>
      <c r="D24" s="292"/>
      <c r="E24" s="292"/>
      <c r="F24" s="292"/>
      <c r="G24" s="292"/>
      <c r="H24" s="321"/>
      <c r="I24" s="290"/>
      <c r="J24" s="290"/>
      <c r="K24" s="290"/>
      <c r="L24" s="290"/>
      <c r="M24" s="290"/>
      <c r="N24" s="290"/>
      <c r="O24" s="290"/>
      <c r="P24" s="290"/>
      <c r="Q24" s="330"/>
      <c r="R24" s="330"/>
      <c r="S24" s="330"/>
      <c r="T24" s="292"/>
      <c r="U24" s="292"/>
      <c r="V24" s="290"/>
    </row>
    <row r="25" spans="1:22" ht="18" customHeight="1">
      <c r="A25" s="290"/>
      <c r="B25" s="290"/>
      <c r="C25" s="323" t="s">
        <v>256</v>
      </c>
      <c r="D25" s="324"/>
      <c r="E25" s="324"/>
      <c r="F25" s="324"/>
      <c r="G25" s="324"/>
      <c r="H25" s="329"/>
      <c r="I25" s="329"/>
      <c r="J25" s="329"/>
      <c r="K25" s="329"/>
      <c r="L25" s="329"/>
      <c r="M25" s="329"/>
      <c r="N25" s="329"/>
      <c r="O25" s="329"/>
      <c r="P25" s="329"/>
      <c r="Q25" s="341"/>
      <c r="R25" s="341"/>
      <c r="S25" s="341"/>
      <c r="T25" s="324"/>
      <c r="U25" s="324"/>
      <c r="V25" s="325"/>
    </row>
    <row r="26" spans="1:22" ht="18" customHeight="1">
      <c r="A26" s="328"/>
      <c r="B26" s="328"/>
      <c r="C26" s="339" t="s">
        <v>220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28"/>
    </row>
    <row r="27" spans="1:22" ht="18" customHeight="1">
      <c r="A27" s="327"/>
      <c r="B27" s="291"/>
      <c r="C27" s="335" t="s">
        <v>257</v>
      </c>
      <c r="D27" s="289"/>
      <c r="E27" s="289"/>
      <c r="F27" s="289"/>
      <c r="G27" s="289"/>
      <c r="H27" s="336"/>
      <c r="I27" s="336"/>
      <c r="J27" s="336"/>
      <c r="K27" s="336"/>
      <c r="L27" s="336"/>
      <c r="M27" s="336"/>
      <c r="N27" s="336"/>
      <c r="O27" s="483"/>
      <c r="P27" s="483"/>
      <c r="Q27" s="327"/>
      <c r="R27" s="327"/>
      <c r="S27" s="327"/>
      <c r="T27" s="327"/>
      <c r="U27" s="327"/>
      <c r="V27" s="337" t="s">
        <v>185</v>
      </c>
    </row>
    <row r="28" spans="1:22" ht="18" customHeight="1">
      <c r="A28" s="290"/>
      <c r="B28" s="290"/>
      <c r="C28" s="320" t="s">
        <v>228</v>
      </c>
      <c r="D28" s="292"/>
      <c r="E28" s="292"/>
      <c r="F28" s="292"/>
      <c r="G28" s="292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292"/>
      <c r="U28" s="292"/>
      <c r="V28" s="293" t="s">
        <v>36</v>
      </c>
    </row>
    <row r="29" spans="1:22" ht="18" customHeight="1">
      <c r="A29" s="290"/>
      <c r="B29" s="290"/>
      <c r="C29" s="322" t="s">
        <v>187</v>
      </c>
      <c r="D29" s="292"/>
      <c r="E29" s="292"/>
      <c r="F29" s="292"/>
      <c r="G29" s="292"/>
      <c r="H29" s="321"/>
      <c r="I29" s="290"/>
      <c r="J29" s="290"/>
      <c r="K29" s="290"/>
      <c r="L29" s="290"/>
      <c r="M29" s="290"/>
      <c r="N29" s="290"/>
      <c r="O29" s="290"/>
      <c r="P29" s="290"/>
      <c r="Q29" s="330"/>
      <c r="R29" s="330"/>
      <c r="S29" s="330"/>
      <c r="T29" s="330"/>
      <c r="U29" s="330"/>
      <c r="V29" s="293" t="s">
        <v>186</v>
      </c>
    </row>
    <row r="30" spans="1:22" ht="18" customHeight="1">
      <c r="A30" s="290"/>
      <c r="B30" s="290"/>
      <c r="C30" s="322" t="s">
        <v>226</v>
      </c>
      <c r="D30" s="292"/>
      <c r="E30" s="292"/>
      <c r="F30" s="292"/>
      <c r="G30" s="292"/>
      <c r="H30" s="321"/>
      <c r="I30" s="290"/>
      <c r="J30" s="290"/>
      <c r="K30" s="290"/>
      <c r="L30" s="290"/>
      <c r="M30" s="290"/>
      <c r="N30" s="290"/>
      <c r="O30" s="290"/>
      <c r="P30" s="290"/>
      <c r="Q30" s="330"/>
      <c r="R30" s="330"/>
      <c r="S30" s="330"/>
      <c r="T30" s="330"/>
      <c r="U30" s="330"/>
      <c r="V30" s="290"/>
    </row>
    <row r="31" spans="1:22" ht="18" customHeight="1">
      <c r="A31" s="290"/>
      <c r="B31" s="290"/>
      <c r="C31" s="322" t="s">
        <v>227</v>
      </c>
      <c r="D31" s="292"/>
      <c r="E31" s="292"/>
      <c r="F31" s="292"/>
      <c r="G31" s="292"/>
      <c r="H31" s="321"/>
      <c r="I31" s="290"/>
      <c r="J31" s="290"/>
      <c r="K31" s="290"/>
      <c r="L31" s="290"/>
      <c r="M31" s="290"/>
      <c r="N31" s="290"/>
      <c r="O31" s="290"/>
      <c r="P31" s="290"/>
      <c r="Q31" s="330"/>
      <c r="R31" s="330"/>
      <c r="S31" s="330"/>
      <c r="T31" s="330"/>
      <c r="U31" s="330"/>
      <c r="V31" s="290"/>
    </row>
    <row r="32" spans="1:22" ht="18" customHeight="1">
      <c r="A32" s="290"/>
      <c r="B32" s="290"/>
      <c r="C32" s="322" t="s">
        <v>229</v>
      </c>
      <c r="D32" s="292"/>
      <c r="E32" s="292"/>
      <c r="F32" s="292"/>
      <c r="G32" s="292"/>
      <c r="H32" s="321"/>
      <c r="I32" s="290"/>
      <c r="J32" s="290"/>
      <c r="K32" s="290"/>
      <c r="L32" s="290"/>
      <c r="M32" s="290"/>
      <c r="N32" s="290"/>
      <c r="O32" s="290"/>
      <c r="P32" s="290"/>
      <c r="Q32" s="330"/>
      <c r="R32" s="330"/>
      <c r="S32" s="330"/>
      <c r="T32" s="330"/>
      <c r="U32" s="330"/>
      <c r="V32" s="290"/>
    </row>
    <row r="33" spans="1:22" ht="18" customHeight="1">
      <c r="A33" s="290"/>
      <c r="B33" s="290"/>
      <c r="C33" s="323" t="s">
        <v>256</v>
      </c>
      <c r="D33" s="324"/>
      <c r="E33" s="324"/>
      <c r="F33" s="324"/>
      <c r="G33" s="324"/>
      <c r="H33" s="329"/>
      <c r="I33" s="325"/>
      <c r="J33" s="325"/>
      <c r="K33" s="325"/>
      <c r="L33" s="325"/>
      <c r="M33" s="325"/>
      <c r="N33" s="325"/>
      <c r="O33" s="325"/>
      <c r="P33" s="325"/>
      <c r="Q33" s="341"/>
      <c r="R33" s="341"/>
      <c r="S33" s="341"/>
      <c r="T33" s="341"/>
      <c r="U33" s="341"/>
      <c r="V33" s="325"/>
    </row>
    <row r="34" spans="1:22" ht="18" customHeight="1">
      <c r="A34" s="328"/>
      <c r="B34" s="328"/>
      <c r="C34" s="340" t="s">
        <v>220</v>
      </c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</row>
    <row r="35" ht="18">
      <c r="G35" s="286"/>
    </row>
    <row r="36" spans="1:6" ht="18">
      <c r="A36" s="287"/>
      <c r="B36" s="287" t="s">
        <v>258</v>
      </c>
      <c r="C36" s="279" t="s">
        <v>259</v>
      </c>
      <c r="E36" s="288"/>
      <c r="F36" s="288"/>
    </row>
    <row r="37" spans="2:4" ht="18">
      <c r="B37" s="288"/>
      <c r="C37" s="288" t="s">
        <v>260</v>
      </c>
      <c r="D37" s="288"/>
    </row>
    <row r="38" spans="2:4" ht="18">
      <c r="B38" s="288"/>
      <c r="C38" s="288" t="s">
        <v>250</v>
      </c>
      <c r="D38" s="288"/>
    </row>
    <row r="39" ht="18">
      <c r="D39" s="288"/>
    </row>
    <row r="40" ht="18">
      <c r="D40" s="288"/>
    </row>
    <row r="41" ht="18">
      <c r="D41" s="288"/>
    </row>
  </sheetData>
  <sheetProtection/>
  <mergeCells count="30">
    <mergeCell ref="A1:V1"/>
    <mergeCell ref="A2:V2"/>
    <mergeCell ref="A7:B8"/>
    <mergeCell ref="C7:C10"/>
    <mergeCell ref="D7:E8"/>
    <mergeCell ref="F7:G8"/>
    <mergeCell ref="H7:U7"/>
    <mergeCell ref="V7:V10"/>
    <mergeCell ref="H8:H10"/>
    <mergeCell ref="I8:L8"/>
    <mergeCell ref="M8:N8"/>
    <mergeCell ref="O8:P8"/>
    <mergeCell ref="Q8:Q10"/>
    <mergeCell ref="R8:R10"/>
    <mergeCell ref="S8:S10"/>
    <mergeCell ref="T8:U9"/>
    <mergeCell ref="O9:O10"/>
    <mergeCell ref="P9:P10"/>
    <mergeCell ref="A9:A10"/>
    <mergeCell ref="B9:B10"/>
    <mergeCell ref="D9:D10"/>
    <mergeCell ref="E9:E10"/>
    <mergeCell ref="F9:F10"/>
    <mergeCell ref="G9:G10"/>
    <mergeCell ref="I9:I10"/>
    <mergeCell ref="J9:J10"/>
    <mergeCell ref="K9:K10"/>
    <mergeCell ref="L9:L10"/>
    <mergeCell ref="M9:M10"/>
    <mergeCell ref="N9:N10"/>
  </mergeCells>
  <printOptions horizontalCentered="1"/>
  <pageMargins left="0.09" right="0.15748031496062992" top="0.4724409448818898" bottom="0.31496062992125984" header="0.15748031496062992" footer="0.15748031496062992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1:O14"/>
  <sheetViews>
    <sheetView showGridLines="0" zoomScale="75" zoomScaleNormal="75" workbookViewId="0" topLeftCell="A1">
      <selection activeCell="F14" sqref="F14"/>
    </sheetView>
  </sheetViews>
  <sheetFormatPr defaultColWidth="9.140625" defaultRowHeight="18.75" customHeight="1"/>
  <cols>
    <col min="1" max="1" width="9.140625" style="445" customWidth="1"/>
    <col min="2" max="2" width="30.28125" style="445" customWidth="1"/>
    <col min="3" max="3" width="14.00390625" style="445" bestFit="1" customWidth="1"/>
    <col min="4" max="6" width="24.28125" style="445" customWidth="1"/>
    <col min="7" max="16384" width="9.140625" style="445" customWidth="1"/>
  </cols>
  <sheetData>
    <row r="1" spans="2:6" s="431" customFormat="1" ht="30">
      <c r="B1" s="967" t="s">
        <v>562</v>
      </c>
      <c r="C1" s="967"/>
      <c r="D1" s="967"/>
      <c r="E1" s="967"/>
      <c r="F1" s="967"/>
    </row>
    <row r="2" spans="2:6" s="431" customFormat="1" ht="30">
      <c r="B2" s="967" t="s">
        <v>375</v>
      </c>
      <c r="C2" s="967"/>
      <c r="D2" s="967"/>
      <c r="E2" s="967"/>
      <c r="F2" s="967"/>
    </row>
    <row r="3" spans="2:6" s="431" customFormat="1" ht="30">
      <c r="B3" s="524"/>
      <c r="C3" s="524"/>
      <c r="D3" s="524"/>
      <c r="E3" s="524"/>
      <c r="F3" s="524"/>
    </row>
    <row r="4" spans="2:6" s="431" customFormat="1" ht="30">
      <c r="B4" s="524"/>
      <c r="C4" s="524"/>
      <c r="D4" s="524"/>
      <c r="E4" s="524"/>
      <c r="F4" s="524"/>
    </row>
    <row r="5" spans="2:6" s="437" customFormat="1" ht="24">
      <c r="B5" s="432" t="s">
        <v>29</v>
      </c>
      <c r="C5" s="432"/>
      <c r="D5" s="432"/>
      <c r="E5" s="968"/>
      <c r="F5" s="968"/>
    </row>
    <row r="6" spans="2:6" s="437" customFormat="1" ht="24">
      <c r="B6" s="432" t="s">
        <v>193</v>
      </c>
      <c r="C6" s="432"/>
      <c r="D6" s="432"/>
      <c r="E6" s="433"/>
      <c r="F6" s="433"/>
    </row>
    <row r="7" spans="2:6" s="437" customFormat="1" ht="24">
      <c r="B7" s="438"/>
      <c r="C7" s="438"/>
      <c r="D7" s="438"/>
      <c r="E7" s="433"/>
      <c r="F7" s="433"/>
    </row>
    <row r="8" spans="6:15" ht="18" customHeight="1">
      <c r="F8" s="531" t="s">
        <v>12</v>
      </c>
      <c r="O8" s="450"/>
    </row>
    <row r="9" spans="2:6" s="452" customFormat="1" ht="55.5" customHeight="1">
      <c r="B9" s="451" t="s">
        <v>376</v>
      </c>
      <c r="C9" s="451" t="s">
        <v>386</v>
      </c>
      <c r="D9" s="451" t="s">
        <v>21</v>
      </c>
      <c r="E9" s="466" t="s">
        <v>19</v>
      </c>
      <c r="F9" s="451" t="s">
        <v>24</v>
      </c>
    </row>
    <row r="10" spans="2:6" s="452" customFormat="1" ht="33" customHeight="1" thickBot="1">
      <c r="B10" s="532" t="s">
        <v>23</v>
      </c>
      <c r="C10" s="532">
        <f>SUM(C11:C12)</f>
        <v>0</v>
      </c>
      <c r="D10" s="533">
        <f>SUM(D11:D12)</f>
        <v>0</v>
      </c>
      <c r="E10" s="533">
        <f>SUM(E11:E12)</f>
        <v>0</v>
      </c>
      <c r="F10" s="533">
        <f>D10-E10</f>
        <v>0</v>
      </c>
    </row>
    <row r="11" spans="2:6" ht="33" customHeight="1" thickTop="1">
      <c r="B11" s="534" t="s">
        <v>379</v>
      </c>
      <c r="C11" s="534"/>
      <c r="D11" s="535"/>
      <c r="E11" s="536"/>
      <c r="F11" s="537">
        <f>D11-E11</f>
        <v>0</v>
      </c>
    </row>
    <row r="12" spans="2:6" ht="33" customHeight="1">
      <c r="B12" s="538" t="s">
        <v>380</v>
      </c>
      <c r="C12" s="538"/>
      <c r="D12" s="461"/>
      <c r="E12" s="539"/>
      <c r="F12" s="540">
        <f>D12-E12</f>
        <v>0</v>
      </c>
    </row>
    <row r="13" ht="18" customHeight="1"/>
    <row r="14" spans="2:5" ht="18" customHeight="1">
      <c r="B14" s="444"/>
      <c r="C14" s="444"/>
      <c r="D14" s="444"/>
      <c r="E14" s="444"/>
    </row>
    <row r="15" ht="18" customHeight="1"/>
    <row r="16" ht="18" customHeight="1"/>
    <row r="17" ht="18" customHeight="1"/>
  </sheetData>
  <sheetProtection/>
  <mergeCells count="3">
    <mergeCell ref="B1:F1"/>
    <mergeCell ref="B2:F2"/>
    <mergeCell ref="E5:F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6"/>
  <sheetViews>
    <sheetView showGridLines="0" zoomScale="75" zoomScaleNormal="75" workbookViewId="0" topLeftCell="A1">
      <selection activeCell="F3" sqref="F3"/>
    </sheetView>
  </sheetViews>
  <sheetFormatPr defaultColWidth="9.140625" defaultRowHeight="18.75" customHeight="1"/>
  <cols>
    <col min="1" max="1" width="19.140625" style="79" customWidth="1"/>
    <col min="2" max="2" width="22.28125" style="79" customWidth="1"/>
    <col min="3" max="3" width="17.140625" style="79" customWidth="1"/>
    <col min="4" max="5" width="16.421875" style="79" customWidth="1"/>
    <col min="6" max="7" width="15.140625" style="79" customWidth="1"/>
    <col min="8" max="8" width="34.00390625" style="79" customWidth="1"/>
    <col min="9" max="9" width="9.28125" style="79" customWidth="1"/>
    <col min="10" max="10" width="9.8515625" style="79" customWidth="1"/>
    <col min="11" max="11" width="32.421875" style="79" customWidth="1"/>
    <col min="12" max="16384" width="9.140625" style="79" customWidth="1"/>
  </cols>
  <sheetData>
    <row r="1" spans="1:8" ht="30">
      <c r="A1" s="1001" t="s">
        <v>563</v>
      </c>
      <c r="B1" s="1001"/>
      <c r="C1" s="1001"/>
      <c r="D1" s="1001"/>
      <c r="E1" s="1001"/>
      <c r="F1" s="1001"/>
      <c r="G1" s="1001"/>
      <c r="H1" s="1001"/>
    </row>
    <row r="2" spans="1:8" s="269" customFormat="1" ht="30">
      <c r="A2" s="967" t="s">
        <v>387</v>
      </c>
      <c r="B2" s="967"/>
      <c r="C2" s="967"/>
      <c r="D2" s="967"/>
      <c r="E2" s="967"/>
      <c r="F2" s="967"/>
      <c r="G2" s="967"/>
      <c r="H2" s="967"/>
    </row>
    <row r="3" spans="1:8" s="120" customFormat="1" ht="54" customHeight="1">
      <c r="A3" s="392" t="s">
        <v>194</v>
      </c>
      <c r="B3" s="1006"/>
      <c r="C3" s="1006"/>
      <c r="D3" s="117"/>
      <c r="E3" s="118"/>
      <c r="F3" s="118"/>
      <c r="G3" s="118"/>
      <c r="H3" s="119"/>
    </row>
    <row r="4" spans="1:8" s="120" customFormat="1" ht="24">
      <c r="A4" s="116"/>
      <c r="B4" s="116"/>
      <c r="C4" s="134"/>
      <c r="D4" s="135"/>
      <c r="E4" s="118"/>
      <c r="F4" s="118"/>
      <c r="G4" s="136"/>
      <c r="H4" s="118"/>
    </row>
    <row r="5" spans="1:8" s="120" customFormat="1" ht="24.75" thickBot="1">
      <c r="A5" s="116"/>
      <c r="B5" s="112" t="s">
        <v>325</v>
      </c>
      <c r="C5" s="137">
        <f>SUM(C6:C8)</f>
        <v>0</v>
      </c>
      <c r="D5" s="121" t="s">
        <v>30</v>
      </c>
      <c r="E5" s="122">
        <f>SUM(E6:E8)</f>
        <v>0</v>
      </c>
      <c r="F5" s="138" t="s">
        <v>110</v>
      </c>
      <c r="G5" s="122">
        <f>SUM(G6:G8)</f>
        <v>0</v>
      </c>
      <c r="H5" s="121" t="s">
        <v>32</v>
      </c>
    </row>
    <row r="6" spans="2:8" ht="18" customHeight="1" thickTop="1">
      <c r="B6" s="79" t="s">
        <v>33</v>
      </c>
      <c r="C6" s="123">
        <v>0</v>
      </c>
      <c r="D6" s="79" t="s">
        <v>32</v>
      </c>
      <c r="E6" s="123">
        <v>0</v>
      </c>
      <c r="F6" s="79" t="s">
        <v>32</v>
      </c>
      <c r="G6" s="123">
        <f>C6-E6</f>
        <v>0</v>
      </c>
      <c r="H6" s="79" t="s">
        <v>32</v>
      </c>
    </row>
    <row r="7" spans="2:8" ht="14.25" customHeight="1">
      <c r="B7" s="79" t="s">
        <v>34</v>
      </c>
      <c r="C7" s="123">
        <v>0</v>
      </c>
      <c r="D7" s="79" t="s">
        <v>32</v>
      </c>
      <c r="E7" s="123">
        <v>0</v>
      </c>
      <c r="F7" s="79" t="s">
        <v>32</v>
      </c>
      <c r="G7" s="123">
        <f>C7-E7</f>
        <v>0</v>
      </c>
      <c r="H7" s="79" t="s">
        <v>32</v>
      </c>
    </row>
    <row r="8" spans="2:8" ht="18" customHeight="1">
      <c r="B8" s="79" t="s">
        <v>35</v>
      </c>
      <c r="C8" s="123">
        <v>0</v>
      </c>
      <c r="D8" s="79" t="s">
        <v>32</v>
      </c>
      <c r="E8" s="123">
        <v>0</v>
      </c>
      <c r="F8" s="79" t="s">
        <v>32</v>
      </c>
      <c r="G8" s="123">
        <f>C8-E8</f>
        <v>0</v>
      </c>
      <c r="H8" s="79" t="s">
        <v>32</v>
      </c>
    </row>
    <row r="9" spans="8:18" ht="18" customHeight="1">
      <c r="H9" s="124" t="s">
        <v>12</v>
      </c>
      <c r="Q9" s="79">
        <f>SUM(Q11:Q17)</f>
        <v>0</v>
      </c>
      <c r="R9" s="125"/>
    </row>
    <row r="10" spans="1:8" s="126" customFormat="1" ht="55.5" customHeight="1">
      <c r="A10" s="1009" t="s">
        <v>36</v>
      </c>
      <c r="B10" s="1013"/>
      <c r="C10" s="113" t="s">
        <v>45</v>
      </c>
      <c r="D10" s="114" t="s">
        <v>37</v>
      </c>
      <c r="E10" s="1009" t="s">
        <v>38</v>
      </c>
      <c r="F10" s="1010"/>
      <c r="G10" s="1010"/>
      <c r="H10" s="114" t="s">
        <v>39</v>
      </c>
    </row>
    <row r="11" spans="1:8" ht="18" customHeight="1">
      <c r="A11" s="88"/>
      <c r="B11" s="139"/>
      <c r="C11" s="88"/>
      <c r="D11" s="90"/>
      <c r="E11" s="1011"/>
      <c r="F11" s="1012"/>
      <c r="G11" s="1012"/>
      <c r="H11" s="140"/>
    </row>
    <row r="12" spans="1:8" ht="18" customHeight="1">
      <c r="A12" s="85"/>
      <c r="B12" s="141"/>
      <c r="C12" s="85"/>
      <c r="D12" s="92"/>
      <c r="E12" s="1004"/>
      <c r="F12" s="1005"/>
      <c r="G12" s="1005"/>
      <c r="H12" s="92"/>
    </row>
    <row r="13" spans="1:8" ht="18" customHeight="1">
      <c r="A13" s="85"/>
      <c r="B13" s="141"/>
      <c r="C13" s="85"/>
      <c r="D13" s="92"/>
      <c r="E13" s="1004"/>
      <c r="F13" s="1005"/>
      <c r="G13" s="1005"/>
      <c r="H13" s="92"/>
    </row>
    <row r="14" spans="1:8" ht="18" customHeight="1">
      <c r="A14" s="85"/>
      <c r="B14" s="141"/>
      <c r="C14" s="85"/>
      <c r="D14" s="92"/>
      <c r="E14" s="1004"/>
      <c r="F14" s="1005"/>
      <c r="G14" s="1005"/>
      <c r="H14" s="92"/>
    </row>
    <row r="15" spans="1:8" ht="18" customHeight="1">
      <c r="A15" s="85"/>
      <c r="B15" s="141"/>
      <c r="C15" s="85"/>
      <c r="D15" s="92"/>
      <c r="E15" s="1004"/>
      <c r="F15" s="1005"/>
      <c r="G15" s="1005"/>
      <c r="H15" s="92"/>
    </row>
    <row r="16" spans="1:8" ht="18" customHeight="1">
      <c r="A16" s="85"/>
      <c r="B16" s="141"/>
      <c r="C16" s="85"/>
      <c r="D16" s="92"/>
      <c r="E16" s="1004"/>
      <c r="F16" s="1005"/>
      <c r="G16" s="1005"/>
      <c r="H16" s="92"/>
    </row>
    <row r="17" spans="1:8" ht="18" customHeight="1">
      <c r="A17" s="85"/>
      <c r="B17" s="141"/>
      <c r="C17" s="85"/>
      <c r="D17" s="92"/>
      <c r="E17" s="1004"/>
      <c r="F17" s="1005"/>
      <c r="G17" s="1005"/>
      <c r="H17" s="92"/>
    </row>
    <row r="18" spans="1:17" ht="18" customHeight="1">
      <c r="A18" s="85"/>
      <c r="B18" s="141"/>
      <c r="C18" s="85"/>
      <c r="D18" s="92"/>
      <c r="E18" s="1004"/>
      <c r="F18" s="1005"/>
      <c r="G18" s="1005"/>
      <c r="H18" s="92"/>
      <c r="Q18" s="79">
        <f>SUM(Q19:Q26)</f>
        <v>0</v>
      </c>
    </row>
    <row r="19" spans="1:8" ht="18" customHeight="1">
      <c r="A19" s="85"/>
      <c r="B19" s="141"/>
      <c r="C19" s="85"/>
      <c r="D19" s="92"/>
      <c r="E19" s="1004"/>
      <c r="F19" s="1005"/>
      <c r="G19" s="1005"/>
      <c r="H19" s="92"/>
    </row>
    <row r="20" spans="1:8" ht="18" customHeight="1">
      <c r="A20" s="85"/>
      <c r="B20" s="141"/>
      <c r="C20" s="85"/>
      <c r="D20" s="92"/>
      <c r="E20" s="1004"/>
      <c r="F20" s="1005"/>
      <c r="G20" s="1005"/>
      <c r="H20" s="92"/>
    </row>
    <row r="21" spans="1:8" ht="18" customHeight="1">
      <c r="A21" s="85"/>
      <c r="B21" s="141"/>
      <c r="C21" s="85"/>
      <c r="D21" s="92"/>
      <c r="E21" s="1004"/>
      <c r="F21" s="1005"/>
      <c r="G21" s="1005"/>
      <c r="H21" s="92"/>
    </row>
    <row r="22" spans="1:8" ht="18" customHeight="1">
      <c r="A22" s="85"/>
      <c r="B22" s="141"/>
      <c r="C22" s="85"/>
      <c r="D22" s="92"/>
      <c r="E22" s="1004"/>
      <c r="F22" s="1005"/>
      <c r="G22" s="1005"/>
      <c r="H22" s="92"/>
    </row>
    <row r="23" spans="1:8" ht="18" customHeight="1">
      <c r="A23" s="86"/>
      <c r="B23" s="142"/>
      <c r="C23" s="86"/>
      <c r="D23" s="93"/>
      <c r="E23" s="1002"/>
      <c r="F23" s="1003"/>
      <c r="G23" s="1003"/>
      <c r="H23" s="93"/>
    </row>
    <row r="24" spans="1:8" s="80" customFormat="1" ht="18" customHeight="1" thickBot="1">
      <c r="A24" s="1007" t="s">
        <v>23</v>
      </c>
      <c r="B24" s="1008"/>
      <c r="C24" s="127"/>
      <c r="D24" s="127"/>
      <c r="E24" s="143"/>
      <c r="F24" s="144"/>
      <c r="G24" s="144"/>
      <c r="H24" s="144"/>
    </row>
    <row r="25" spans="5:8" ht="18.75" customHeight="1" thickTop="1">
      <c r="E25" s="69"/>
      <c r="F25" s="69"/>
      <c r="G25" s="69"/>
      <c r="H25" s="69"/>
    </row>
    <row r="26" spans="5:8" ht="18.75" customHeight="1">
      <c r="E26" s="69"/>
      <c r="F26" s="69"/>
      <c r="G26" s="69"/>
      <c r="H26" s="69"/>
    </row>
  </sheetData>
  <sheetProtection/>
  <mergeCells count="19">
    <mergeCell ref="A24:B24"/>
    <mergeCell ref="E13:G13"/>
    <mergeCell ref="E14:G14"/>
    <mergeCell ref="E10:G10"/>
    <mergeCell ref="E11:G11"/>
    <mergeCell ref="E12:G12"/>
    <mergeCell ref="A10:B10"/>
    <mergeCell ref="E21:G21"/>
    <mergeCell ref="E22:G22"/>
    <mergeCell ref="A2:H2"/>
    <mergeCell ref="A1:H1"/>
    <mergeCell ref="E23:G23"/>
    <mergeCell ref="E15:G15"/>
    <mergeCell ref="E16:G16"/>
    <mergeCell ref="E17:G17"/>
    <mergeCell ref="E18:G18"/>
    <mergeCell ref="E19:G19"/>
    <mergeCell ref="E20:G20"/>
    <mergeCell ref="B3:C3"/>
  </mergeCells>
  <printOptions horizontalCentered="1"/>
  <pageMargins left="0.4724409448818898" right="0.4724409448818898" top="0.79" bottom="0.47" header="0.3937007874015748" footer="0.5118110236220472"/>
  <pageSetup fitToHeight="100" fitToWidth="1" horizontalDpi="600" verticalDpi="600" orientation="landscape" paperSize="9" scale="89" r:id="rId1"/>
  <headerFooter alignWithMargins="0"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6"/>
  <sheetViews>
    <sheetView showGridLines="0" zoomScale="75" zoomScaleNormal="75" workbookViewId="0" topLeftCell="A1">
      <selection activeCell="E7" sqref="E7"/>
    </sheetView>
  </sheetViews>
  <sheetFormatPr defaultColWidth="9.140625" defaultRowHeight="18.75" customHeight="1"/>
  <cols>
    <col min="1" max="1" width="19.140625" style="79" customWidth="1"/>
    <col min="2" max="2" width="22.28125" style="79" customWidth="1"/>
    <col min="3" max="3" width="17.140625" style="79" customWidth="1"/>
    <col min="4" max="5" width="16.421875" style="79" customWidth="1"/>
    <col min="6" max="7" width="15.140625" style="79" customWidth="1"/>
    <col min="8" max="8" width="34.00390625" style="79" customWidth="1"/>
    <col min="9" max="9" width="9.28125" style="79" customWidth="1"/>
    <col min="10" max="10" width="9.8515625" style="79" customWidth="1"/>
    <col min="11" max="11" width="32.421875" style="79" customWidth="1"/>
    <col min="12" max="16384" width="9.140625" style="79" customWidth="1"/>
  </cols>
  <sheetData>
    <row r="1" spans="1:8" ht="30">
      <c r="A1" s="1001" t="s">
        <v>563</v>
      </c>
      <c r="B1" s="1001"/>
      <c r="C1" s="1001"/>
      <c r="D1" s="1001"/>
      <c r="E1" s="1001"/>
      <c r="F1" s="1001"/>
      <c r="G1" s="1001"/>
      <c r="H1" s="1001"/>
    </row>
    <row r="2" spans="1:8" s="269" customFormat="1" ht="30">
      <c r="A2" s="967" t="s">
        <v>388</v>
      </c>
      <c r="B2" s="967"/>
      <c r="C2" s="967"/>
      <c r="D2" s="967"/>
      <c r="E2" s="967"/>
      <c r="F2" s="967"/>
      <c r="G2" s="967"/>
      <c r="H2" s="967"/>
    </row>
    <row r="3" spans="1:8" s="120" customFormat="1" ht="54" customHeight="1">
      <c r="A3" s="392" t="s">
        <v>194</v>
      </c>
      <c r="B3" s="1006"/>
      <c r="C3" s="1006"/>
      <c r="D3" s="117"/>
      <c r="E3" s="118"/>
      <c r="F3" s="118"/>
      <c r="G3" s="118"/>
      <c r="H3" s="119"/>
    </row>
    <row r="4" spans="1:8" s="120" customFormat="1" ht="24">
      <c r="A4" s="116"/>
      <c r="B4" s="116"/>
      <c r="C4" s="134"/>
      <c r="D4" s="135"/>
      <c r="E4" s="118"/>
      <c r="F4" s="118"/>
      <c r="G4" s="136"/>
      <c r="H4" s="118"/>
    </row>
    <row r="5" spans="1:8" s="120" customFormat="1" ht="24.75" thickBot="1">
      <c r="A5" s="116"/>
      <c r="B5" s="112" t="s">
        <v>325</v>
      </c>
      <c r="C5" s="137">
        <f>SUM(C6:C8)</f>
        <v>0</v>
      </c>
      <c r="D5" s="121" t="s">
        <v>30</v>
      </c>
      <c r="E5" s="122">
        <f>SUM(E6:E8)</f>
        <v>0</v>
      </c>
      <c r="F5" s="138" t="s">
        <v>110</v>
      </c>
      <c r="G5" s="122">
        <f>SUM(G6:G8)</f>
        <v>0</v>
      </c>
      <c r="H5" s="121" t="s">
        <v>32</v>
      </c>
    </row>
    <row r="6" spans="2:8" ht="18" customHeight="1" thickTop="1">
      <c r="B6" s="79" t="s">
        <v>33</v>
      </c>
      <c r="C6" s="123">
        <v>0</v>
      </c>
      <c r="D6" s="79" t="s">
        <v>32</v>
      </c>
      <c r="E6" s="123">
        <v>0</v>
      </c>
      <c r="F6" s="79" t="s">
        <v>32</v>
      </c>
      <c r="G6" s="123">
        <f>C6-E6</f>
        <v>0</v>
      </c>
      <c r="H6" s="79" t="s">
        <v>32</v>
      </c>
    </row>
    <row r="7" spans="2:8" ht="14.25" customHeight="1">
      <c r="B7" s="79" t="s">
        <v>34</v>
      </c>
      <c r="C7" s="123">
        <v>0</v>
      </c>
      <c r="D7" s="79" t="s">
        <v>32</v>
      </c>
      <c r="E7" s="123">
        <v>0</v>
      </c>
      <c r="F7" s="79" t="s">
        <v>32</v>
      </c>
      <c r="G7" s="123">
        <f>C7-E7</f>
        <v>0</v>
      </c>
      <c r="H7" s="79" t="s">
        <v>32</v>
      </c>
    </row>
    <row r="8" spans="2:8" ht="18" customHeight="1">
      <c r="B8" s="79" t="s">
        <v>35</v>
      </c>
      <c r="C8" s="123">
        <v>0</v>
      </c>
      <c r="D8" s="79" t="s">
        <v>32</v>
      </c>
      <c r="E8" s="123">
        <v>0</v>
      </c>
      <c r="F8" s="79" t="s">
        <v>32</v>
      </c>
      <c r="G8" s="123">
        <f>C8-E8</f>
        <v>0</v>
      </c>
      <c r="H8" s="79" t="s">
        <v>32</v>
      </c>
    </row>
    <row r="9" spans="8:18" ht="18" customHeight="1">
      <c r="H9" s="124" t="s">
        <v>12</v>
      </c>
      <c r="Q9" s="79">
        <f>SUM(Q11:Q17)</f>
        <v>0</v>
      </c>
      <c r="R9" s="125"/>
    </row>
    <row r="10" spans="1:8" s="126" customFormat="1" ht="55.5" customHeight="1">
      <c r="A10" s="1009" t="s">
        <v>36</v>
      </c>
      <c r="B10" s="1013"/>
      <c r="C10" s="113" t="s">
        <v>45</v>
      </c>
      <c r="D10" s="114" t="s">
        <v>37</v>
      </c>
      <c r="E10" s="1009" t="s">
        <v>38</v>
      </c>
      <c r="F10" s="1010"/>
      <c r="G10" s="1010"/>
      <c r="H10" s="114" t="s">
        <v>39</v>
      </c>
    </row>
    <row r="11" spans="1:8" ht="18" customHeight="1">
      <c r="A11" s="88"/>
      <c r="B11" s="139"/>
      <c r="C11" s="88"/>
      <c r="D11" s="90"/>
      <c r="E11" s="1011"/>
      <c r="F11" s="1012"/>
      <c r="G11" s="1012"/>
      <c r="H11" s="140"/>
    </row>
    <row r="12" spans="1:8" ht="18" customHeight="1">
      <c r="A12" s="85"/>
      <c r="B12" s="141"/>
      <c r="C12" s="85"/>
      <c r="D12" s="92"/>
      <c r="E12" s="1004"/>
      <c r="F12" s="1005"/>
      <c r="G12" s="1005"/>
      <c r="H12" s="92"/>
    </row>
    <row r="13" spans="1:8" ht="18" customHeight="1">
      <c r="A13" s="85"/>
      <c r="B13" s="141"/>
      <c r="C13" s="85"/>
      <c r="D13" s="92"/>
      <c r="E13" s="1004"/>
      <c r="F13" s="1005"/>
      <c r="G13" s="1005"/>
      <c r="H13" s="92"/>
    </row>
    <row r="14" spans="1:8" ht="18" customHeight="1">
      <c r="A14" s="85"/>
      <c r="B14" s="141"/>
      <c r="C14" s="85"/>
      <c r="D14" s="92"/>
      <c r="E14" s="1004"/>
      <c r="F14" s="1005"/>
      <c r="G14" s="1005"/>
      <c r="H14" s="92"/>
    </row>
    <row r="15" spans="1:8" ht="18" customHeight="1">
      <c r="A15" s="85"/>
      <c r="B15" s="141"/>
      <c r="C15" s="85"/>
      <c r="D15" s="92"/>
      <c r="E15" s="1004"/>
      <c r="F15" s="1005"/>
      <c r="G15" s="1005"/>
      <c r="H15" s="92"/>
    </row>
    <row r="16" spans="1:8" ht="18" customHeight="1">
      <c r="A16" s="85"/>
      <c r="B16" s="141"/>
      <c r="C16" s="85"/>
      <c r="D16" s="92"/>
      <c r="E16" s="1004"/>
      <c r="F16" s="1005"/>
      <c r="G16" s="1005"/>
      <c r="H16" s="92"/>
    </row>
    <row r="17" spans="1:8" ht="18" customHeight="1">
      <c r="A17" s="85"/>
      <c r="B17" s="141"/>
      <c r="C17" s="85"/>
      <c r="D17" s="92"/>
      <c r="E17" s="1004"/>
      <c r="F17" s="1005"/>
      <c r="G17" s="1005"/>
      <c r="H17" s="92"/>
    </row>
    <row r="18" spans="1:17" ht="18" customHeight="1">
      <c r="A18" s="85"/>
      <c r="B18" s="141"/>
      <c r="C18" s="85"/>
      <c r="D18" s="92"/>
      <c r="E18" s="1004"/>
      <c r="F18" s="1005"/>
      <c r="G18" s="1005"/>
      <c r="H18" s="92"/>
      <c r="Q18" s="79">
        <f>SUM(Q19:Q26)</f>
        <v>0</v>
      </c>
    </row>
    <row r="19" spans="1:8" ht="18" customHeight="1">
      <c r="A19" s="85"/>
      <c r="B19" s="141"/>
      <c r="C19" s="85"/>
      <c r="D19" s="92"/>
      <c r="E19" s="1004"/>
      <c r="F19" s="1005"/>
      <c r="G19" s="1005"/>
      <c r="H19" s="92"/>
    </row>
    <row r="20" spans="1:8" ht="18" customHeight="1">
      <c r="A20" s="85"/>
      <c r="B20" s="141"/>
      <c r="C20" s="85"/>
      <c r="D20" s="92"/>
      <c r="E20" s="1004"/>
      <c r="F20" s="1005"/>
      <c r="G20" s="1005"/>
      <c r="H20" s="92"/>
    </row>
    <row r="21" spans="1:8" ht="18" customHeight="1">
      <c r="A21" s="85"/>
      <c r="B21" s="141"/>
      <c r="C21" s="85"/>
      <c r="D21" s="92"/>
      <c r="E21" s="1004"/>
      <c r="F21" s="1005"/>
      <c r="G21" s="1005"/>
      <c r="H21" s="92"/>
    </row>
    <row r="22" spans="1:8" ht="18" customHeight="1">
      <c r="A22" s="85"/>
      <c r="B22" s="141"/>
      <c r="C22" s="85"/>
      <c r="D22" s="92"/>
      <c r="E22" s="1004"/>
      <c r="F22" s="1005"/>
      <c r="G22" s="1005"/>
      <c r="H22" s="92"/>
    </row>
    <row r="23" spans="1:8" ht="18" customHeight="1">
      <c r="A23" s="86"/>
      <c r="B23" s="142"/>
      <c r="C23" s="86"/>
      <c r="D23" s="93"/>
      <c r="E23" s="1002"/>
      <c r="F23" s="1003"/>
      <c r="G23" s="1003"/>
      <c r="H23" s="93"/>
    </row>
    <row r="24" spans="1:8" s="80" customFormat="1" ht="18" customHeight="1" thickBot="1">
      <c r="A24" s="1007" t="s">
        <v>23</v>
      </c>
      <c r="B24" s="1008"/>
      <c r="C24" s="127"/>
      <c r="D24" s="127"/>
      <c r="E24" s="143"/>
      <c r="F24" s="144"/>
      <c r="G24" s="144"/>
      <c r="H24" s="144"/>
    </row>
    <row r="25" spans="5:8" ht="18.75" customHeight="1" thickTop="1">
      <c r="E25" s="69"/>
      <c r="F25" s="69"/>
      <c r="G25" s="69"/>
      <c r="H25" s="69"/>
    </row>
    <row r="26" spans="5:8" ht="18.75" customHeight="1">
      <c r="E26" s="69"/>
      <c r="F26" s="69"/>
      <c r="G26" s="69"/>
      <c r="H26" s="69"/>
    </row>
  </sheetData>
  <sheetProtection/>
  <mergeCells count="19">
    <mergeCell ref="A1:H1"/>
    <mergeCell ref="A2:H2"/>
    <mergeCell ref="B3:C3"/>
    <mergeCell ref="A10:B10"/>
    <mergeCell ref="E10:G10"/>
    <mergeCell ref="E11:G11"/>
    <mergeCell ref="E12:G12"/>
    <mergeCell ref="E13:G13"/>
    <mergeCell ref="E14:G14"/>
    <mergeCell ref="E15:G15"/>
    <mergeCell ref="E16:G16"/>
    <mergeCell ref="E17:G17"/>
    <mergeCell ref="A24:B24"/>
    <mergeCell ref="E18:G18"/>
    <mergeCell ref="E19:G19"/>
    <mergeCell ref="E20:G20"/>
    <mergeCell ref="E21:G21"/>
    <mergeCell ref="E22:G22"/>
    <mergeCell ref="E23:G23"/>
  </mergeCells>
  <printOptions horizontalCentered="1"/>
  <pageMargins left="0.4724409448818898" right="0.4724409448818898" top="0.79" bottom="0.47" header="0.3937007874015748" footer="0.5118110236220472"/>
  <pageSetup fitToHeight="100" fitToWidth="1" horizontalDpi="600" verticalDpi="600" orientation="landscape" paperSize="9" scale="89" r:id="rId1"/>
  <headerFooter alignWithMargins="0"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O40"/>
  <sheetViews>
    <sheetView zoomScalePageLayoutView="0" workbookViewId="0" topLeftCell="A1">
      <selection activeCell="G8" sqref="G8:G10"/>
    </sheetView>
  </sheetViews>
  <sheetFormatPr defaultColWidth="8.00390625" defaultRowHeight="12.75"/>
  <cols>
    <col min="1" max="2" width="5.7109375" style="342" customWidth="1"/>
    <col min="3" max="3" width="37.00390625" style="342" customWidth="1"/>
    <col min="4" max="6" width="9.7109375" style="342" customWidth="1"/>
    <col min="7" max="7" width="11.28125" style="342" customWidth="1"/>
    <col min="8" max="8" width="9.28125" style="342" customWidth="1"/>
    <col min="9" max="9" width="5.57421875" style="342" customWidth="1"/>
    <col min="10" max="11" width="9.28125" style="342" customWidth="1"/>
    <col min="12" max="14" width="10.7109375" style="342" customWidth="1"/>
    <col min="15" max="15" width="26.00390625" style="342" customWidth="1"/>
    <col min="16" max="16384" width="8.00390625" style="342" customWidth="1"/>
  </cols>
  <sheetData>
    <row r="1" spans="1:15" ht="27">
      <c r="A1" s="1014" t="s">
        <v>564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</row>
    <row r="2" spans="1:15" ht="27">
      <c r="A2" s="1014" t="s">
        <v>387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</row>
    <row r="3" spans="3:15" ht="18"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</row>
    <row r="4" spans="1:5" s="346" customFormat="1" ht="21.75" customHeight="1">
      <c r="A4" s="344" t="s">
        <v>178</v>
      </c>
      <c r="B4" s="344"/>
      <c r="C4" s="344"/>
      <c r="D4" s="345"/>
      <c r="E4" s="345"/>
    </row>
    <row r="5" spans="1:3" s="346" customFormat="1" ht="21.75" customHeight="1">
      <c r="A5" s="344" t="s">
        <v>179</v>
      </c>
      <c r="B5" s="344"/>
      <c r="C5" s="344"/>
    </row>
    <row r="6" ht="16.5" customHeight="1">
      <c r="O6" s="347" t="s">
        <v>251</v>
      </c>
    </row>
    <row r="7" spans="1:15" s="348" customFormat="1" ht="16.5" customHeight="1">
      <c r="A7" s="1015" t="s">
        <v>352</v>
      </c>
      <c r="B7" s="1016"/>
      <c r="C7" s="1021" t="s">
        <v>261</v>
      </c>
      <c r="D7" s="1015" t="s">
        <v>314</v>
      </c>
      <c r="E7" s="1016"/>
      <c r="F7" s="1015" t="s">
        <v>363</v>
      </c>
      <c r="G7" s="1016"/>
      <c r="H7" s="1028" t="s">
        <v>561</v>
      </c>
      <c r="I7" s="1029"/>
      <c r="J7" s="1029"/>
      <c r="K7" s="1029"/>
      <c r="L7" s="1029"/>
      <c r="M7" s="1029"/>
      <c r="N7" s="1030"/>
      <c r="O7" s="1021" t="s">
        <v>253</v>
      </c>
    </row>
    <row r="8" spans="1:15" s="348" customFormat="1" ht="16.5" customHeight="1">
      <c r="A8" s="1017"/>
      <c r="B8" s="1018"/>
      <c r="C8" s="1022"/>
      <c r="D8" s="1024" t="s">
        <v>180</v>
      </c>
      <c r="E8" s="1024" t="s">
        <v>22</v>
      </c>
      <c r="F8" s="1024" t="s">
        <v>180</v>
      </c>
      <c r="G8" s="1021" t="s">
        <v>656</v>
      </c>
      <c r="H8" s="1021" t="s">
        <v>221</v>
      </c>
      <c r="I8" s="1021" t="s">
        <v>47</v>
      </c>
      <c r="J8" s="1021" t="s">
        <v>46</v>
      </c>
      <c r="K8" s="1021" t="s">
        <v>42</v>
      </c>
      <c r="L8" s="1021" t="s">
        <v>43</v>
      </c>
      <c r="M8" s="1021" t="s">
        <v>19</v>
      </c>
      <c r="N8" s="1021" t="s">
        <v>40</v>
      </c>
      <c r="O8" s="1022"/>
    </row>
    <row r="9" spans="1:15" s="348" customFormat="1" ht="16.5" customHeight="1">
      <c r="A9" s="1019"/>
      <c r="B9" s="1020"/>
      <c r="C9" s="1022"/>
      <c r="D9" s="1025"/>
      <c r="E9" s="1025"/>
      <c r="F9" s="1025"/>
      <c r="G9" s="1025"/>
      <c r="H9" s="1022"/>
      <c r="I9" s="1022"/>
      <c r="J9" s="1022"/>
      <c r="K9" s="1022"/>
      <c r="L9" s="1022"/>
      <c r="M9" s="1022"/>
      <c r="N9" s="1022"/>
      <c r="O9" s="1022"/>
    </row>
    <row r="10" spans="1:15" s="348" customFormat="1" ht="30" customHeight="1">
      <c r="A10" s="490" t="s">
        <v>347</v>
      </c>
      <c r="B10" s="481" t="s">
        <v>348</v>
      </c>
      <c r="C10" s="1023"/>
      <c r="D10" s="1026"/>
      <c r="E10" s="1026"/>
      <c r="F10" s="1026"/>
      <c r="G10" s="1026"/>
      <c r="H10" s="1023"/>
      <c r="I10" s="1023"/>
      <c r="J10" s="1023"/>
      <c r="K10" s="1023"/>
      <c r="L10" s="1023"/>
      <c r="M10" s="1023"/>
      <c r="N10" s="1023"/>
      <c r="O10" s="1023"/>
    </row>
    <row r="11" spans="1:15" ht="16.5" customHeight="1" thickBot="1">
      <c r="A11" s="491"/>
      <c r="B11" s="491"/>
      <c r="C11" s="349" t="s">
        <v>23</v>
      </c>
      <c r="D11" s="349"/>
      <c r="E11" s="349"/>
      <c r="F11" s="350"/>
      <c r="G11" s="350"/>
      <c r="H11" s="351"/>
      <c r="I11" s="351"/>
      <c r="J11" s="351"/>
      <c r="K11" s="351"/>
      <c r="L11" s="350"/>
      <c r="M11" s="350"/>
      <c r="N11" s="350"/>
      <c r="O11" s="350"/>
    </row>
    <row r="12" spans="1:15" ht="16.5" customHeight="1" thickTop="1">
      <c r="A12" s="382"/>
      <c r="B12" s="382"/>
      <c r="C12" s="352" t="s">
        <v>214</v>
      </c>
      <c r="D12" s="353"/>
      <c r="E12" s="353"/>
      <c r="F12" s="353"/>
      <c r="G12" s="353"/>
      <c r="H12" s="354"/>
      <c r="I12" s="354"/>
      <c r="J12" s="354"/>
      <c r="K12" s="354"/>
      <c r="L12" s="353"/>
      <c r="M12" s="375"/>
      <c r="N12" s="375"/>
      <c r="O12" s="353"/>
    </row>
    <row r="13" spans="1:15" ht="16.5" customHeight="1">
      <c r="A13" s="353"/>
      <c r="B13" s="353"/>
      <c r="C13" s="355" t="s">
        <v>384</v>
      </c>
      <c r="D13" s="353"/>
      <c r="E13" s="353"/>
      <c r="F13" s="353"/>
      <c r="G13" s="353"/>
      <c r="H13" s="354"/>
      <c r="I13" s="354"/>
      <c r="J13" s="354"/>
      <c r="K13" s="354"/>
      <c r="L13" s="353"/>
      <c r="M13" s="375"/>
      <c r="N13" s="375"/>
      <c r="O13" s="353"/>
    </row>
    <row r="14" spans="1:15" ht="16.5" customHeight="1">
      <c r="A14" s="353"/>
      <c r="B14" s="353"/>
      <c r="C14" s="355" t="s">
        <v>254</v>
      </c>
      <c r="D14" s="353"/>
      <c r="E14" s="353"/>
      <c r="F14" s="353"/>
      <c r="G14" s="353"/>
      <c r="H14" s="354"/>
      <c r="I14" s="354"/>
      <c r="J14" s="354"/>
      <c r="K14" s="354"/>
      <c r="L14" s="353"/>
      <c r="M14" s="375"/>
      <c r="N14" s="375"/>
      <c r="O14" s="353"/>
    </row>
    <row r="15" spans="1:15" ht="16.5" customHeight="1">
      <c r="A15" s="353"/>
      <c r="B15" s="353"/>
      <c r="C15" s="355" t="s">
        <v>184</v>
      </c>
      <c r="D15" s="353"/>
      <c r="E15" s="353"/>
      <c r="F15" s="353"/>
      <c r="G15" s="353"/>
      <c r="H15" s="354"/>
      <c r="I15" s="354"/>
      <c r="J15" s="354"/>
      <c r="K15" s="354"/>
      <c r="L15" s="353"/>
      <c r="M15" s="375"/>
      <c r="N15" s="375"/>
      <c r="O15" s="353"/>
    </row>
    <row r="16" spans="1:15" ht="16.5" customHeight="1">
      <c r="A16" s="353"/>
      <c r="B16" s="353"/>
      <c r="C16" s="356" t="s">
        <v>44</v>
      </c>
      <c r="D16" s="357"/>
      <c r="E16" s="357"/>
      <c r="F16" s="353"/>
      <c r="G16" s="353"/>
      <c r="H16" s="354"/>
      <c r="I16" s="354"/>
      <c r="J16" s="354"/>
      <c r="K16" s="354"/>
      <c r="L16" s="353"/>
      <c r="M16" s="375"/>
      <c r="N16" s="375"/>
      <c r="O16" s="353"/>
    </row>
    <row r="17" spans="1:15" ht="16.5" customHeight="1">
      <c r="A17" s="353"/>
      <c r="B17" s="353"/>
      <c r="C17" s="356" t="s">
        <v>262</v>
      </c>
      <c r="D17" s="358"/>
      <c r="E17" s="358"/>
      <c r="F17" s="353"/>
      <c r="G17" s="353"/>
      <c r="H17" s="353"/>
      <c r="I17" s="353"/>
      <c r="J17" s="353"/>
      <c r="K17" s="353"/>
      <c r="L17" s="353"/>
      <c r="M17" s="353"/>
      <c r="N17" s="353"/>
      <c r="O17" s="359" t="s">
        <v>185</v>
      </c>
    </row>
    <row r="18" spans="1:15" ht="16.5" customHeight="1">
      <c r="A18" s="353"/>
      <c r="B18" s="353"/>
      <c r="C18" s="356" t="s">
        <v>230</v>
      </c>
      <c r="D18" s="360"/>
      <c r="E18" s="360"/>
      <c r="F18" s="354"/>
      <c r="G18" s="354"/>
      <c r="H18" s="353"/>
      <c r="I18" s="353"/>
      <c r="J18" s="353"/>
      <c r="K18" s="353"/>
      <c r="L18" s="353"/>
      <c r="M18" s="375"/>
      <c r="N18" s="375"/>
      <c r="O18" s="359" t="s">
        <v>186</v>
      </c>
    </row>
    <row r="19" spans="1:15" ht="16.5" customHeight="1">
      <c r="A19" s="353"/>
      <c r="B19" s="353"/>
      <c r="C19" s="361" t="s">
        <v>231</v>
      </c>
      <c r="D19" s="360"/>
      <c r="E19" s="360"/>
      <c r="F19" s="354"/>
      <c r="G19" s="354"/>
      <c r="H19" s="353"/>
      <c r="I19" s="353"/>
      <c r="J19" s="353"/>
      <c r="K19" s="353"/>
      <c r="L19" s="353"/>
      <c r="M19" s="375"/>
      <c r="N19" s="375"/>
      <c r="O19" s="353"/>
    </row>
    <row r="20" spans="1:15" ht="16.5" customHeight="1">
      <c r="A20" s="353"/>
      <c r="B20" s="353"/>
      <c r="C20" s="361" t="s">
        <v>232</v>
      </c>
      <c r="D20" s="360"/>
      <c r="E20" s="360"/>
      <c r="F20" s="354"/>
      <c r="G20" s="354"/>
      <c r="H20" s="353"/>
      <c r="I20" s="353"/>
      <c r="J20" s="353"/>
      <c r="K20" s="353"/>
      <c r="L20" s="353"/>
      <c r="M20" s="375"/>
      <c r="N20" s="375"/>
      <c r="O20" s="353"/>
    </row>
    <row r="21" spans="1:15" ht="16.5" customHeight="1">
      <c r="A21" s="353"/>
      <c r="B21" s="353"/>
      <c r="C21" s="356" t="s">
        <v>233</v>
      </c>
      <c r="D21" s="360"/>
      <c r="E21" s="360"/>
      <c r="F21" s="354"/>
      <c r="G21" s="354"/>
      <c r="H21" s="353"/>
      <c r="I21" s="353"/>
      <c r="J21" s="353"/>
      <c r="K21" s="353"/>
      <c r="L21" s="353"/>
      <c r="M21" s="375"/>
      <c r="N21" s="375"/>
      <c r="O21" s="359"/>
    </row>
    <row r="22" spans="1:15" ht="16.5" customHeight="1">
      <c r="A22" s="353"/>
      <c r="B22" s="353"/>
      <c r="C22" s="361" t="s">
        <v>234</v>
      </c>
      <c r="D22" s="360"/>
      <c r="E22" s="360"/>
      <c r="F22" s="354"/>
      <c r="G22" s="354"/>
      <c r="H22" s="353"/>
      <c r="I22" s="353"/>
      <c r="J22" s="353"/>
      <c r="K22" s="353"/>
      <c r="L22" s="353"/>
      <c r="M22" s="375"/>
      <c r="N22" s="375"/>
      <c r="O22" s="353"/>
    </row>
    <row r="23" spans="1:15" ht="16.5" customHeight="1">
      <c r="A23" s="353"/>
      <c r="B23" s="353"/>
      <c r="C23" s="361" t="s">
        <v>235</v>
      </c>
      <c r="D23" s="360"/>
      <c r="E23" s="360"/>
      <c r="F23" s="354"/>
      <c r="G23" s="354"/>
      <c r="H23" s="353"/>
      <c r="I23" s="353"/>
      <c r="J23" s="353"/>
      <c r="K23" s="353"/>
      <c r="L23" s="353"/>
      <c r="M23" s="375"/>
      <c r="N23" s="375"/>
      <c r="O23" s="353"/>
    </row>
    <row r="24" spans="1:15" ht="16.5" customHeight="1">
      <c r="A24" s="353"/>
      <c r="B24" s="353"/>
      <c r="C24" s="356" t="s">
        <v>236</v>
      </c>
      <c r="D24" s="360"/>
      <c r="E24" s="360"/>
      <c r="F24" s="354"/>
      <c r="G24" s="354"/>
      <c r="H24" s="353"/>
      <c r="I24" s="353"/>
      <c r="J24" s="353"/>
      <c r="K24" s="353"/>
      <c r="L24" s="353"/>
      <c r="M24" s="375"/>
      <c r="N24" s="375"/>
      <c r="O24" s="359"/>
    </row>
    <row r="25" spans="1:15" ht="16.5" customHeight="1">
      <c r="A25" s="353"/>
      <c r="B25" s="353"/>
      <c r="C25" s="361" t="s">
        <v>237</v>
      </c>
      <c r="D25" s="360"/>
      <c r="E25" s="360"/>
      <c r="F25" s="354"/>
      <c r="G25" s="354"/>
      <c r="H25" s="353"/>
      <c r="I25" s="353"/>
      <c r="J25" s="353"/>
      <c r="K25" s="353"/>
      <c r="L25" s="353"/>
      <c r="M25" s="375"/>
      <c r="N25" s="375"/>
      <c r="O25" s="353"/>
    </row>
    <row r="26" spans="1:15" ht="16.5" customHeight="1">
      <c r="A26" s="353"/>
      <c r="B26" s="353"/>
      <c r="C26" s="361" t="s">
        <v>238</v>
      </c>
      <c r="D26" s="360"/>
      <c r="E26" s="360"/>
      <c r="F26" s="354"/>
      <c r="G26" s="354"/>
      <c r="H26" s="353"/>
      <c r="I26" s="353"/>
      <c r="J26" s="353"/>
      <c r="K26" s="353"/>
      <c r="L26" s="353"/>
      <c r="M26" s="375"/>
      <c r="N26" s="375"/>
      <c r="O26" s="353"/>
    </row>
    <row r="27" spans="1:15" ht="16.5" customHeight="1">
      <c r="A27" s="353"/>
      <c r="B27" s="353"/>
      <c r="C27" s="361" t="s">
        <v>239</v>
      </c>
      <c r="D27" s="360"/>
      <c r="E27" s="360"/>
      <c r="F27" s="354"/>
      <c r="G27" s="354"/>
      <c r="H27" s="353"/>
      <c r="I27" s="353"/>
      <c r="J27" s="353"/>
      <c r="K27" s="353"/>
      <c r="L27" s="353"/>
      <c r="M27" s="375"/>
      <c r="N27" s="375"/>
      <c r="O27" s="353"/>
    </row>
    <row r="28" spans="1:15" ht="16.5" customHeight="1">
      <c r="A28" s="353"/>
      <c r="B28" s="353"/>
      <c r="C28" s="361" t="s">
        <v>240</v>
      </c>
      <c r="D28" s="360"/>
      <c r="E28" s="360"/>
      <c r="F28" s="354"/>
      <c r="G28" s="354"/>
      <c r="H28" s="353"/>
      <c r="I28" s="353"/>
      <c r="J28" s="353"/>
      <c r="K28" s="353"/>
      <c r="L28" s="353"/>
      <c r="M28" s="375"/>
      <c r="N28" s="375"/>
      <c r="O28" s="353"/>
    </row>
    <row r="29" spans="1:15" ht="16.5" customHeight="1">
      <c r="A29" s="353"/>
      <c r="B29" s="353"/>
      <c r="C29" s="361" t="s">
        <v>241</v>
      </c>
      <c r="D29" s="360"/>
      <c r="E29" s="360"/>
      <c r="F29" s="354"/>
      <c r="G29" s="354"/>
      <c r="H29" s="353"/>
      <c r="I29" s="353"/>
      <c r="J29" s="353"/>
      <c r="K29" s="353"/>
      <c r="L29" s="353"/>
      <c r="M29" s="375"/>
      <c r="N29" s="375"/>
      <c r="O29" s="353"/>
    </row>
    <row r="30" spans="1:15" ht="16.5" customHeight="1">
      <c r="A30" s="353"/>
      <c r="B30" s="353"/>
      <c r="C30" s="361" t="s">
        <v>242</v>
      </c>
      <c r="D30" s="360"/>
      <c r="E30" s="360"/>
      <c r="F30" s="354"/>
      <c r="G30" s="354"/>
      <c r="H30" s="353"/>
      <c r="I30" s="353"/>
      <c r="J30" s="353"/>
      <c r="K30" s="353"/>
      <c r="L30" s="353"/>
      <c r="M30" s="375"/>
      <c r="N30" s="375"/>
      <c r="O30" s="353"/>
    </row>
    <row r="31" spans="1:15" ht="16.5" customHeight="1">
      <c r="A31" s="353"/>
      <c r="B31" s="353"/>
      <c r="C31" s="361" t="s">
        <v>249</v>
      </c>
      <c r="D31" s="360"/>
      <c r="E31" s="360"/>
      <c r="F31" s="354"/>
      <c r="G31" s="354"/>
      <c r="H31" s="353"/>
      <c r="I31" s="353"/>
      <c r="J31" s="353"/>
      <c r="K31" s="353"/>
      <c r="L31" s="353"/>
      <c r="M31" s="375"/>
      <c r="N31" s="375"/>
      <c r="O31" s="353"/>
    </row>
    <row r="32" spans="1:15" ht="16.5" customHeight="1">
      <c r="A32" s="353"/>
      <c r="B32" s="353"/>
      <c r="C32" s="356" t="s">
        <v>243</v>
      </c>
      <c r="D32" s="360"/>
      <c r="E32" s="360"/>
      <c r="F32" s="354"/>
      <c r="G32" s="354"/>
      <c r="H32" s="353"/>
      <c r="I32" s="353"/>
      <c r="J32" s="353"/>
      <c r="K32" s="353"/>
      <c r="L32" s="353"/>
      <c r="M32" s="375"/>
      <c r="N32" s="375"/>
      <c r="O32" s="359"/>
    </row>
    <row r="33" spans="1:15" ht="16.5" customHeight="1">
      <c r="A33" s="353"/>
      <c r="B33" s="353"/>
      <c r="C33" s="361" t="s">
        <v>244</v>
      </c>
      <c r="D33" s="360"/>
      <c r="E33" s="360"/>
      <c r="F33" s="354"/>
      <c r="G33" s="354"/>
      <c r="H33" s="353"/>
      <c r="I33" s="353"/>
      <c r="J33" s="353"/>
      <c r="K33" s="353"/>
      <c r="L33" s="353"/>
      <c r="M33" s="375"/>
      <c r="N33" s="375"/>
      <c r="O33" s="353"/>
    </row>
    <row r="34" spans="1:15" ht="16.5" customHeight="1">
      <c r="A34" s="353"/>
      <c r="B34" s="353"/>
      <c r="C34" s="361" t="s">
        <v>245</v>
      </c>
      <c r="D34" s="360"/>
      <c r="E34" s="360"/>
      <c r="F34" s="354"/>
      <c r="G34" s="354"/>
      <c r="H34" s="353"/>
      <c r="I34" s="353"/>
      <c r="J34" s="353"/>
      <c r="K34" s="353"/>
      <c r="L34" s="353"/>
      <c r="M34" s="375"/>
      <c r="N34" s="375"/>
      <c r="O34" s="353"/>
    </row>
    <row r="35" spans="1:15" ht="16.5" customHeight="1">
      <c r="A35" s="353"/>
      <c r="B35" s="353"/>
      <c r="C35" s="361" t="s">
        <v>246</v>
      </c>
      <c r="D35" s="360"/>
      <c r="E35" s="360"/>
      <c r="F35" s="354"/>
      <c r="G35" s="354"/>
      <c r="H35" s="353"/>
      <c r="I35" s="353"/>
      <c r="J35" s="353"/>
      <c r="K35" s="353"/>
      <c r="L35" s="353"/>
      <c r="M35" s="375"/>
      <c r="N35" s="375"/>
      <c r="O35" s="353"/>
    </row>
    <row r="36" spans="1:15" ht="16.5" customHeight="1">
      <c r="A36" s="353"/>
      <c r="B36" s="353"/>
      <c r="C36" s="361" t="s">
        <v>247</v>
      </c>
      <c r="D36" s="360"/>
      <c r="E36" s="360"/>
      <c r="F36" s="354"/>
      <c r="G36" s="354"/>
      <c r="H36" s="353"/>
      <c r="I36" s="353"/>
      <c r="J36" s="353"/>
      <c r="K36" s="353"/>
      <c r="L36" s="353"/>
      <c r="M36" s="375"/>
      <c r="N36" s="375"/>
      <c r="O36" s="353"/>
    </row>
    <row r="37" spans="1:15" ht="16.5" customHeight="1">
      <c r="A37" s="353"/>
      <c r="B37" s="353"/>
      <c r="C37" s="362" t="s">
        <v>248</v>
      </c>
      <c r="D37" s="363"/>
      <c r="E37" s="363"/>
      <c r="F37" s="364"/>
      <c r="G37" s="364"/>
      <c r="H37" s="365"/>
      <c r="I37" s="365"/>
      <c r="J37" s="365"/>
      <c r="K37" s="365"/>
      <c r="L37" s="365"/>
      <c r="M37" s="376"/>
      <c r="N37" s="376"/>
      <c r="O37" s="365"/>
    </row>
    <row r="38" spans="1:15" ht="16.5" customHeight="1">
      <c r="A38" s="369"/>
      <c r="B38" s="369"/>
      <c r="C38" s="366" t="s">
        <v>220</v>
      </c>
      <c r="D38" s="367"/>
      <c r="E38" s="367"/>
      <c r="F38" s="368"/>
      <c r="G38" s="368"/>
      <c r="H38" s="369"/>
      <c r="I38" s="369"/>
      <c r="J38" s="369"/>
      <c r="K38" s="369"/>
      <c r="L38" s="369"/>
      <c r="M38" s="369"/>
      <c r="N38" s="369"/>
      <c r="O38" s="369"/>
    </row>
    <row r="39" spans="3:15" ht="13.5" customHeight="1">
      <c r="C39" s="370"/>
      <c r="D39" s="370"/>
      <c r="E39" s="370"/>
      <c r="F39" s="371"/>
      <c r="G39" s="371"/>
      <c r="H39" s="372"/>
      <c r="I39" s="372"/>
      <c r="J39" s="372"/>
      <c r="K39" s="372"/>
      <c r="L39" s="372"/>
      <c r="M39" s="372"/>
      <c r="N39" s="372"/>
      <c r="O39" s="372"/>
    </row>
    <row r="40" spans="2:15" ht="16.5" customHeight="1">
      <c r="B40" s="373" t="s">
        <v>258</v>
      </c>
      <c r="C40" s="374" t="s">
        <v>263</v>
      </c>
      <c r="D40" s="374"/>
      <c r="E40" s="374"/>
      <c r="O40" s="347"/>
    </row>
    <row r="41" ht="16.5" customHeight="1"/>
  </sheetData>
  <sheetProtection/>
  <mergeCells count="20">
    <mergeCell ref="H8:H10"/>
    <mergeCell ref="I8:I10"/>
    <mergeCell ref="J8:J10"/>
    <mergeCell ref="C3:O3"/>
    <mergeCell ref="C7:C10"/>
    <mergeCell ref="D7:E7"/>
    <mergeCell ref="F7:G7"/>
    <mergeCell ref="H7:N7"/>
    <mergeCell ref="O7:O10"/>
    <mergeCell ref="D8:D10"/>
    <mergeCell ref="A1:O1"/>
    <mergeCell ref="A2:O2"/>
    <mergeCell ref="A7:B9"/>
    <mergeCell ref="K8:K10"/>
    <mergeCell ref="L8:L10"/>
    <mergeCell ref="M8:M10"/>
    <mergeCell ref="N8:N10"/>
    <mergeCell ref="E8:E10"/>
    <mergeCell ref="F8:F10"/>
    <mergeCell ref="G8:G10"/>
  </mergeCells>
  <printOptions/>
  <pageMargins left="0.2755905511811024" right="0.1968503937007874" top="0.15748031496062992" bottom="0.15748031496062992" header="0.31496062992125984" footer="0.1574803149606299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O40"/>
  <sheetViews>
    <sheetView zoomScalePageLayoutView="0" workbookViewId="0" topLeftCell="A1">
      <selection activeCell="G11" sqref="G11"/>
    </sheetView>
  </sheetViews>
  <sheetFormatPr defaultColWidth="8.00390625" defaultRowHeight="12.75"/>
  <cols>
    <col min="1" max="2" width="5.7109375" style="342" customWidth="1"/>
    <col min="3" max="3" width="37.00390625" style="342" customWidth="1"/>
    <col min="4" max="6" width="9.7109375" style="342" customWidth="1"/>
    <col min="7" max="7" width="11.28125" style="342" customWidth="1"/>
    <col min="8" max="8" width="9.28125" style="342" customWidth="1"/>
    <col min="9" max="9" width="5.57421875" style="342" customWidth="1"/>
    <col min="10" max="11" width="9.28125" style="342" customWidth="1"/>
    <col min="12" max="14" width="10.7109375" style="342" customWidth="1"/>
    <col min="15" max="15" width="26.00390625" style="342" customWidth="1"/>
    <col min="16" max="16384" width="8.00390625" style="342" customWidth="1"/>
  </cols>
  <sheetData>
    <row r="1" spans="1:15" ht="27">
      <c r="A1" s="1014" t="s">
        <v>564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</row>
    <row r="2" spans="1:15" ht="27">
      <c r="A2" s="1014" t="s">
        <v>388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</row>
    <row r="3" spans="3:15" ht="18"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</row>
    <row r="4" spans="1:5" s="346" customFormat="1" ht="21.75" customHeight="1">
      <c r="A4" s="344" t="s">
        <v>178</v>
      </c>
      <c r="B4" s="344"/>
      <c r="C4" s="344"/>
      <c r="D4" s="345"/>
      <c r="E4" s="345"/>
    </row>
    <row r="5" spans="1:3" s="346" customFormat="1" ht="21.75" customHeight="1">
      <c r="A5" s="344" t="s">
        <v>179</v>
      </c>
      <c r="B5" s="344"/>
      <c r="C5" s="344"/>
    </row>
    <row r="6" ht="16.5" customHeight="1">
      <c r="O6" s="347" t="s">
        <v>251</v>
      </c>
    </row>
    <row r="7" spans="1:15" s="348" customFormat="1" ht="16.5" customHeight="1">
      <c r="A7" s="1015" t="s">
        <v>352</v>
      </c>
      <c r="B7" s="1016"/>
      <c r="C7" s="1021" t="s">
        <v>261</v>
      </c>
      <c r="D7" s="1015" t="s">
        <v>314</v>
      </c>
      <c r="E7" s="1016"/>
      <c r="F7" s="1015" t="s">
        <v>363</v>
      </c>
      <c r="G7" s="1016"/>
      <c r="H7" s="1028" t="s">
        <v>561</v>
      </c>
      <c r="I7" s="1029"/>
      <c r="J7" s="1029"/>
      <c r="K7" s="1029"/>
      <c r="L7" s="1029"/>
      <c r="M7" s="1029"/>
      <c r="N7" s="1030"/>
      <c r="O7" s="1021" t="s">
        <v>253</v>
      </c>
    </row>
    <row r="8" spans="1:15" s="348" customFormat="1" ht="16.5" customHeight="1">
      <c r="A8" s="1017"/>
      <c r="B8" s="1018"/>
      <c r="C8" s="1022"/>
      <c r="D8" s="1024" t="s">
        <v>180</v>
      </c>
      <c r="E8" s="1024" t="s">
        <v>22</v>
      </c>
      <c r="F8" s="1024" t="s">
        <v>180</v>
      </c>
      <c r="G8" s="1021" t="s">
        <v>656</v>
      </c>
      <c r="H8" s="1021" t="s">
        <v>221</v>
      </c>
      <c r="I8" s="1021" t="s">
        <v>47</v>
      </c>
      <c r="J8" s="1021" t="s">
        <v>46</v>
      </c>
      <c r="K8" s="1021" t="s">
        <v>42</v>
      </c>
      <c r="L8" s="1021" t="s">
        <v>43</v>
      </c>
      <c r="M8" s="1021" t="s">
        <v>19</v>
      </c>
      <c r="N8" s="1021" t="s">
        <v>40</v>
      </c>
      <c r="O8" s="1022"/>
    </row>
    <row r="9" spans="1:15" s="348" customFormat="1" ht="16.5" customHeight="1">
      <c r="A9" s="1019"/>
      <c r="B9" s="1020"/>
      <c r="C9" s="1022"/>
      <c r="D9" s="1025"/>
      <c r="E9" s="1025"/>
      <c r="F9" s="1025"/>
      <c r="G9" s="1025"/>
      <c r="H9" s="1022"/>
      <c r="I9" s="1022"/>
      <c r="J9" s="1022"/>
      <c r="K9" s="1022"/>
      <c r="L9" s="1022"/>
      <c r="M9" s="1022"/>
      <c r="N9" s="1022"/>
      <c r="O9" s="1022"/>
    </row>
    <row r="10" spans="1:15" s="348" customFormat="1" ht="30" customHeight="1">
      <c r="A10" s="490" t="s">
        <v>347</v>
      </c>
      <c r="B10" s="481" t="s">
        <v>348</v>
      </c>
      <c r="C10" s="1023"/>
      <c r="D10" s="1026"/>
      <c r="E10" s="1026"/>
      <c r="F10" s="1026"/>
      <c r="G10" s="1026"/>
      <c r="H10" s="1023"/>
      <c r="I10" s="1023"/>
      <c r="J10" s="1023"/>
      <c r="K10" s="1023"/>
      <c r="L10" s="1023"/>
      <c r="M10" s="1023"/>
      <c r="N10" s="1023"/>
      <c r="O10" s="1023"/>
    </row>
    <row r="11" spans="1:15" ht="16.5" customHeight="1" thickBot="1">
      <c r="A11" s="491"/>
      <c r="B11" s="491"/>
      <c r="C11" s="349" t="s">
        <v>23</v>
      </c>
      <c r="D11" s="349"/>
      <c r="E11" s="349"/>
      <c r="F11" s="350"/>
      <c r="G11" s="350"/>
      <c r="H11" s="351"/>
      <c r="I11" s="351"/>
      <c r="J11" s="351"/>
      <c r="K11" s="351"/>
      <c r="L11" s="350"/>
      <c r="M11" s="350"/>
      <c r="N11" s="350"/>
      <c r="O11" s="350"/>
    </row>
    <row r="12" spans="1:15" ht="16.5" customHeight="1" thickTop="1">
      <c r="A12" s="382"/>
      <c r="B12" s="382"/>
      <c r="C12" s="352" t="s">
        <v>214</v>
      </c>
      <c r="D12" s="353"/>
      <c r="E12" s="353"/>
      <c r="F12" s="353"/>
      <c r="G12" s="353"/>
      <c r="H12" s="354"/>
      <c r="I12" s="354"/>
      <c r="J12" s="354"/>
      <c r="K12" s="354"/>
      <c r="L12" s="353"/>
      <c r="M12" s="375"/>
      <c r="N12" s="375"/>
      <c r="O12" s="353"/>
    </row>
    <row r="13" spans="1:15" ht="16.5" customHeight="1">
      <c r="A13" s="353"/>
      <c r="B13" s="353"/>
      <c r="C13" s="355" t="s">
        <v>385</v>
      </c>
      <c r="D13" s="353"/>
      <c r="E13" s="353"/>
      <c r="F13" s="353"/>
      <c r="G13" s="353"/>
      <c r="H13" s="354"/>
      <c r="I13" s="354"/>
      <c r="J13" s="354"/>
      <c r="K13" s="354"/>
      <c r="L13" s="353"/>
      <c r="M13" s="375"/>
      <c r="N13" s="375"/>
      <c r="O13" s="353"/>
    </row>
    <row r="14" spans="1:15" ht="16.5" customHeight="1">
      <c r="A14" s="353"/>
      <c r="B14" s="353"/>
      <c r="C14" s="355" t="s">
        <v>254</v>
      </c>
      <c r="D14" s="353"/>
      <c r="E14" s="353"/>
      <c r="F14" s="353"/>
      <c r="G14" s="353"/>
      <c r="H14" s="354"/>
      <c r="I14" s="354"/>
      <c r="J14" s="354"/>
      <c r="K14" s="354"/>
      <c r="L14" s="353"/>
      <c r="M14" s="375"/>
      <c r="N14" s="375"/>
      <c r="O14" s="353"/>
    </row>
    <row r="15" spans="1:15" ht="16.5" customHeight="1">
      <c r="A15" s="353"/>
      <c r="B15" s="353"/>
      <c r="C15" s="355" t="s">
        <v>184</v>
      </c>
      <c r="D15" s="353"/>
      <c r="E15" s="353"/>
      <c r="F15" s="353"/>
      <c r="G15" s="353"/>
      <c r="H15" s="354"/>
      <c r="I15" s="354"/>
      <c r="J15" s="354"/>
      <c r="K15" s="354"/>
      <c r="L15" s="353"/>
      <c r="M15" s="375"/>
      <c r="N15" s="375"/>
      <c r="O15" s="353"/>
    </row>
    <row r="16" spans="1:15" ht="16.5" customHeight="1">
      <c r="A16" s="353"/>
      <c r="B16" s="353"/>
      <c r="C16" s="356" t="s">
        <v>44</v>
      </c>
      <c r="D16" s="357"/>
      <c r="E16" s="357"/>
      <c r="F16" s="353"/>
      <c r="G16" s="353"/>
      <c r="H16" s="354"/>
      <c r="I16" s="354"/>
      <c r="J16" s="354"/>
      <c r="K16" s="354"/>
      <c r="L16" s="353"/>
      <c r="M16" s="375"/>
      <c r="N16" s="375"/>
      <c r="O16" s="353"/>
    </row>
    <row r="17" spans="1:15" ht="16.5" customHeight="1">
      <c r="A17" s="353"/>
      <c r="B17" s="353"/>
      <c r="C17" s="356" t="s">
        <v>262</v>
      </c>
      <c r="D17" s="358"/>
      <c r="E17" s="358"/>
      <c r="F17" s="353"/>
      <c r="G17" s="353"/>
      <c r="H17" s="353"/>
      <c r="I17" s="353"/>
      <c r="J17" s="353"/>
      <c r="K17" s="353"/>
      <c r="L17" s="353"/>
      <c r="M17" s="353"/>
      <c r="N17" s="353"/>
      <c r="O17" s="359" t="s">
        <v>185</v>
      </c>
    </row>
    <row r="18" spans="1:15" ht="16.5" customHeight="1">
      <c r="A18" s="353"/>
      <c r="B18" s="353"/>
      <c r="C18" s="356" t="s">
        <v>230</v>
      </c>
      <c r="D18" s="360"/>
      <c r="E18" s="360"/>
      <c r="F18" s="354"/>
      <c r="G18" s="354"/>
      <c r="H18" s="353"/>
      <c r="I18" s="353"/>
      <c r="J18" s="353"/>
      <c r="K18" s="353"/>
      <c r="L18" s="353"/>
      <c r="M18" s="375"/>
      <c r="N18" s="375"/>
      <c r="O18" s="359" t="s">
        <v>186</v>
      </c>
    </row>
    <row r="19" spans="1:15" ht="16.5" customHeight="1">
      <c r="A19" s="353"/>
      <c r="B19" s="353"/>
      <c r="C19" s="361" t="s">
        <v>231</v>
      </c>
      <c r="D19" s="360"/>
      <c r="E19" s="360"/>
      <c r="F19" s="354"/>
      <c r="G19" s="354"/>
      <c r="H19" s="353"/>
      <c r="I19" s="353"/>
      <c r="J19" s="353"/>
      <c r="K19" s="353"/>
      <c r="L19" s="353"/>
      <c r="M19" s="375"/>
      <c r="N19" s="375"/>
      <c r="O19" s="353"/>
    </row>
    <row r="20" spans="1:15" ht="16.5" customHeight="1">
      <c r="A20" s="353"/>
      <c r="B20" s="353"/>
      <c r="C20" s="361" t="s">
        <v>232</v>
      </c>
      <c r="D20" s="360"/>
      <c r="E20" s="360"/>
      <c r="F20" s="354"/>
      <c r="G20" s="354"/>
      <c r="H20" s="353"/>
      <c r="I20" s="353"/>
      <c r="J20" s="353"/>
      <c r="K20" s="353"/>
      <c r="L20" s="353"/>
      <c r="M20" s="375"/>
      <c r="N20" s="375"/>
      <c r="O20" s="353"/>
    </row>
    <row r="21" spans="1:15" ht="16.5" customHeight="1">
      <c r="A21" s="353"/>
      <c r="B21" s="353"/>
      <c r="C21" s="356" t="s">
        <v>233</v>
      </c>
      <c r="D21" s="360"/>
      <c r="E21" s="360"/>
      <c r="F21" s="354"/>
      <c r="G21" s="354"/>
      <c r="H21" s="353"/>
      <c r="I21" s="353"/>
      <c r="J21" s="353"/>
      <c r="K21" s="353"/>
      <c r="L21" s="353"/>
      <c r="M21" s="375"/>
      <c r="N21" s="375"/>
      <c r="O21" s="359"/>
    </row>
    <row r="22" spans="1:15" ht="16.5" customHeight="1">
      <c r="A22" s="353"/>
      <c r="B22" s="353"/>
      <c r="C22" s="361" t="s">
        <v>234</v>
      </c>
      <c r="D22" s="360"/>
      <c r="E22" s="360"/>
      <c r="F22" s="354"/>
      <c r="G22" s="354"/>
      <c r="H22" s="353"/>
      <c r="I22" s="353"/>
      <c r="J22" s="353"/>
      <c r="K22" s="353"/>
      <c r="L22" s="353"/>
      <c r="M22" s="375"/>
      <c r="N22" s="375"/>
      <c r="O22" s="353"/>
    </row>
    <row r="23" spans="1:15" ht="16.5" customHeight="1">
      <c r="A23" s="353"/>
      <c r="B23" s="353"/>
      <c r="C23" s="361" t="s">
        <v>235</v>
      </c>
      <c r="D23" s="360"/>
      <c r="E23" s="360"/>
      <c r="F23" s="354"/>
      <c r="G23" s="354"/>
      <c r="H23" s="353"/>
      <c r="I23" s="353"/>
      <c r="J23" s="353"/>
      <c r="K23" s="353"/>
      <c r="L23" s="353"/>
      <c r="M23" s="375"/>
      <c r="N23" s="375"/>
      <c r="O23" s="353"/>
    </row>
    <row r="24" spans="1:15" ht="16.5" customHeight="1">
      <c r="A24" s="353"/>
      <c r="B24" s="353"/>
      <c r="C24" s="356" t="s">
        <v>236</v>
      </c>
      <c r="D24" s="360"/>
      <c r="E24" s="360"/>
      <c r="F24" s="354"/>
      <c r="G24" s="354"/>
      <c r="H24" s="353"/>
      <c r="I24" s="353"/>
      <c r="J24" s="353"/>
      <c r="K24" s="353"/>
      <c r="L24" s="353"/>
      <c r="M24" s="375"/>
      <c r="N24" s="375"/>
      <c r="O24" s="359"/>
    </row>
    <row r="25" spans="1:15" ht="16.5" customHeight="1">
      <c r="A25" s="353"/>
      <c r="B25" s="353"/>
      <c r="C25" s="361" t="s">
        <v>237</v>
      </c>
      <c r="D25" s="360"/>
      <c r="E25" s="360"/>
      <c r="F25" s="354"/>
      <c r="G25" s="354"/>
      <c r="H25" s="353"/>
      <c r="I25" s="353"/>
      <c r="J25" s="353"/>
      <c r="K25" s="353"/>
      <c r="L25" s="353"/>
      <c r="M25" s="375"/>
      <c r="N25" s="375"/>
      <c r="O25" s="353"/>
    </row>
    <row r="26" spans="1:15" ht="16.5" customHeight="1">
      <c r="A26" s="353"/>
      <c r="B26" s="353"/>
      <c r="C26" s="361" t="s">
        <v>238</v>
      </c>
      <c r="D26" s="360"/>
      <c r="E26" s="360"/>
      <c r="F26" s="354"/>
      <c r="G26" s="354"/>
      <c r="H26" s="353"/>
      <c r="I26" s="353"/>
      <c r="J26" s="353"/>
      <c r="K26" s="353"/>
      <c r="L26" s="353"/>
      <c r="M26" s="375"/>
      <c r="N26" s="375"/>
      <c r="O26" s="353"/>
    </row>
    <row r="27" spans="1:15" ht="16.5" customHeight="1">
      <c r="A27" s="353"/>
      <c r="B27" s="353"/>
      <c r="C27" s="361" t="s">
        <v>239</v>
      </c>
      <c r="D27" s="360"/>
      <c r="E27" s="360"/>
      <c r="F27" s="354"/>
      <c r="G27" s="354"/>
      <c r="H27" s="353"/>
      <c r="I27" s="353"/>
      <c r="J27" s="353"/>
      <c r="K27" s="353"/>
      <c r="L27" s="353"/>
      <c r="M27" s="375"/>
      <c r="N27" s="375"/>
      <c r="O27" s="353"/>
    </row>
    <row r="28" spans="1:15" ht="16.5" customHeight="1">
      <c r="A28" s="353"/>
      <c r="B28" s="353"/>
      <c r="C28" s="361" t="s">
        <v>240</v>
      </c>
      <c r="D28" s="360"/>
      <c r="E28" s="360"/>
      <c r="F28" s="354"/>
      <c r="G28" s="354"/>
      <c r="H28" s="353"/>
      <c r="I28" s="353"/>
      <c r="J28" s="353"/>
      <c r="K28" s="353"/>
      <c r="L28" s="353"/>
      <c r="M28" s="375"/>
      <c r="N28" s="375"/>
      <c r="O28" s="353"/>
    </row>
    <row r="29" spans="1:15" ht="16.5" customHeight="1">
      <c r="A29" s="353"/>
      <c r="B29" s="353"/>
      <c r="C29" s="361" t="s">
        <v>241</v>
      </c>
      <c r="D29" s="360"/>
      <c r="E29" s="360"/>
      <c r="F29" s="354"/>
      <c r="G29" s="354"/>
      <c r="H29" s="353"/>
      <c r="I29" s="353"/>
      <c r="J29" s="353"/>
      <c r="K29" s="353"/>
      <c r="L29" s="353"/>
      <c r="M29" s="375"/>
      <c r="N29" s="375"/>
      <c r="O29" s="353"/>
    </row>
    <row r="30" spans="1:15" ht="16.5" customHeight="1">
      <c r="A30" s="353"/>
      <c r="B30" s="353"/>
      <c r="C30" s="361" t="s">
        <v>242</v>
      </c>
      <c r="D30" s="360"/>
      <c r="E30" s="360"/>
      <c r="F30" s="354"/>
      <c r="G30" s="354"/>
      <c r="H30" s="353"/>
      <c r="I30" s="353"/>
      <c r="J30" s="353"/>
      <c r="K30" s="353"/>
      <c r="L30" s="353"/>
      <c r="M30" s="375"/>
      <c r="N30" s="375"/>
      <c r="O30" s="353"/>
    </row>
    <row r="31" spans="1:15" ht="16.5" customHeight="1">
      <c r="A31" s="353"/>
      <c r="B31" s="353"/>
      <c r="C31" s="361" t="s">
        <v>249</v>
      </c>
      <c r="D31" s="360"/>
      <c r="E31" s="360"/>
      <c r="F31" s="354"/>
      <c r="G31" s="354"/>
      <c r="H31" s="353"/>
      <c r="I31" s="353"/>
      <c r="J31" s="353"/>
      <c r="K31" s="353"/>
      <c r="L31" s="353"/>
      <c r="M31" s="375"/>
      <c r="N31" s="375"/>
      <c r="O31" s="353"/>
    </row>
    <row r="32" spans="1:15" ht="16.5" customHeight="1">
      <c r="A32" s="353"/>
      <c r="B32" s="353"/>
      <c r="C32" s="356" t="s">
        <v>243</v>
      </c>
      <c r="D32" s="360"/>
      <c r="E32" s="360"/>
      <c r="F32" s="354"/>
      <c r="G32" s="354"/>
      <c r="H32" s="353"/>
      <c r="I32" s="353"/>
      <c r="J32" s="353"/>
      <c r="K32" s="353"/>
      <c r="L32" s="353"/>
      <c r="M32" s="375"/>
      <c r="N32" s="375"/>
      <c r="O32" s="359"/>
    </row>
    <row r="33" spans="1:15" ht="16.5" customHeight="1">
      <c r="A33" s="353"/>
      <c r="B33" s="353"/>
      <c r="C33" s="361" t="s">
        <v>244</v>
      </c>
      <c r="D33" s="360"/>
      <c r="E33" s="360"/>
      <c r="F33" s="354"/>
      <c r="G33" s="354"/>
      <c r="H33" s="353"/>
      <c r="I33" s="353"/>
      <c r="J33" s="353"/>
      <c r="K33" s="353"/>
      <c r="L33" s="353"/>
      <c r="M33" s="375"/>
      <c r="N33" s="375"/>
      <c r="O33" s="353"/>
    </row>
    <row r="34" spans="1:15" ht="16.5" customHeight="1">
      <c r="A34" s="353"/>
      <c r="B34" s="353"/>
      <c r="C34" s="361" t="s">
        <v>245</v>
      </c>
      <c r="D34" s="360"/>
      <c r="E34" s="360"/>
      <c r="F34" s="354"/>
      <c r="G34" s="354"/>
      <c r="H34" s="353"/>
      <c r="I34" s="353"/>
      <c r="J34" s="353"/>
      <c r="K34" s="353"/>
      <c r="L34" s="353"/>
      <c r="M34" s="375"/>
      <c r="N34" s="375"/>
      <c r="O34" s="353"/>
    </row>
    <row r="35" spans="1:15" ht="16.5" customHeight="1">
      <c r="A35" s="353"/>
      <c r="B35" s="353"/>
      <c r="C35" s="361" t="s">
        <v>246</v>
      </c>
      <c r="D35" s="360"/>
      <c r="E35" s="360"/>
      <c r="F35" s="354"/>
      <c r="G35" s="354"/>
      <c r="H35" s="353"/>
      <c r="I35" s="353"/>
      <c r="J35" s="353"/>
      <c r="K35" s="353"/>
      <c r="L35" s="353"/>
      <c r="M35" s="375"/>
      <c r="N35" s="375"/>
      <c r="O35" s="353"/>
    </row>
    <row r="36" spans="1:15" ht="16.5" customHeight="1">
      <c r="A36" s="353"/>
      <c r="B36" s="353"/>
      <c r="C36" s="361" t="s">
        <v>247</v>
      </c>
      <c r="D36" s="360"/>
      <c r="E36" s="360"/>
      <c r="F36" s="354"/>
      <c r="G36" s="354"/>
      <c r="H36" s="353"/>
      <c r="I36" s="353"/>
      <c r="J36" s="353"/>
      <c r="K36" s="353"/>
      <c r="L36" s="353"/>
      <c r="M36" s="375"/>
      <c r="N36" s="375"/>
      <c r="O36" s="353"/>
    </row>
    <row r="37" spans="1:15" ht="16.5" customHeight="1">
      <c r="A37" s="353"/>
      <c r="B37" s="353"/>
      <c r="C37" s="362" t="s">
        <v>248</v>
      </c>
      <c r="D37" s="363"/>
      <c r="E37" s="363"/>
      <c r="F37" s="364"/>
      <c r="G37" s="364"/>
      <c r="H37" s="365"/>
      <c r="I37" s="365"/>
      <c r="J37" s="365"/>
      <c r="K37" s="365"/>
      <c r="L37" s="365"/>
      <c r="M37" s="376"/>
      <c r="N37" s="376"/>
      <c r="O37" s="365"/>
    </row>
    <row r="38" spans="1:15" ht="16.5" customHeight="1">
      <c r="A38" s="369"/>
      <c r="B38" s="369"/>
      <c r="C38" s="366" t="s">
        <v>220</v>
      </c>
      <c r="D38" s="367"/>
      <c r="E38" s="367"/>
      <c r="F38" s="368"/>
      <c r="G38" s="368"/>
      <c r="H38" s="369"/>
      <c r="I38" s="369"/>
      <c r="J38" s="369"/>
      <c r="K38" s="369"/>
      <c r="L38" s="369"/>
      <c r="M38" s="369"/>
      <c r="N38" s="369"/>
      <c r="O38" s="369"/>
    </row>
    <row r="39" spans="3:15" ht="13.5" customHeight="1">
      <c r="C39" s="370"/>
      <c r="D39" s="370"/>
      <c r="E39" s="370"/>
      <c r="F39" s="371"/>
      <c r="G39" s="371"/>
      <c r="H39" s="372"/>
      <c r="I39" s="372"/>
      <c r="J39" s="372"/>
      <c r="K39" s="372"/>
      <c r="L39" s="372"/>
      <c r="M39" s="372"/>
      <c r="N39" s="372"/>
      <c r="O39" s="372"/>
    </row>
    <row r="40" spans="2:15" ht="16.5" customHeight="1">
      <c r="B40" s="373" t="s">
        <v>258</v>
      </c>
      <c r="C40" s="374" t="s">
        <v>263</v>
      </c>
      <c r="D40" s="374"/>
      <c r="E40" s="374"/>
      <c r="O40" s="347"/>
    </row>
    <row r="41" ht="16.5" customHeight="1"/>
  </sheetData>
  <sheetProtection/>
  <mergeCells count="20">
    <mergeCell ref="A1:O1"/>
    <mergeCell ref="A2:O2"/>
    <mergeCell ref="C3:O3"/>
    <mergeCell ref="A7:B9"/>
    <mergeCell ref="C7:C10"/>
    <mergeCell ref="D7:E7"/>
    <mergeCell ref="F7:G7"/>
    <mergeCell ref="H7:N7"/>
    <mergeCell ref="O7:O10"/>
    <mergeCell ref="D8:D10"/>
    <mergeCell ref="K8:K10"/>
    <mergeCell ref="L8:L10"/>
    <mergeCell ref="M8:M10"/>
    <mergeCell ref="N8:N10"/>
    <mergeCell ref="E8:E10"/>
    <mergeCell ref="F8:F10"/>
    <mergeCell ref="G8:G10"/>
    <mergeCell ref="H8:H10"/>
    <mergeCell ref="I8:I10"/>
    <mergeCell ref="J8:J10"/>
  </mergeCells>
  <printOptions/>
  <pageMargins left="0.2755905511811024" right="0.1968503937007874" top="0.15748031496062992" bottom="0.15748031496062992" header="0.31496062992125984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L58"/>
  <sheetViews>
    <sheetView workbookViewId="0" topLeftCell="A1">
      <selection activeCell="D15" sqref="D15"/>
    </sheetView>
  </sheetViews>
  <sheetFormatPr defaultColWidth="9.140625" defaultRowHeight="12.75"/>
  <cols>
    <col min="1" max="1" width="3.00390625" style="668" customWidth="1"/>
    <col min="2" max="2" width="18.421875" style="668" customWidth="1"/>
    <col min="3" max="3" width="4.7109375" style="668" customWidth="1"/>
    <col min="4" max="4" width="19.8515625" style="668" customWidth="1"/>
    <col min="5" max="5" width="8.57421875" style="668" customWidth="1"/>
    <col min="6" max="6" width="17.28125" style="668" customWidth="1"/>
    <col min="7" max="7" width="20.140625" style="668" customWidth="1"/>
    <col min="8" max="8" width="24.421875" style="668" customWidth="1"/>
    <col min="9" max="9" width="17.140625" style="668" customWidth="1"/>
    <col min="10" max="10" width="8.57421875" style="668" customWidth="1"/>
    <col min="11" max="11" width="16.28125" style="668" customWidth="1"/>
    <col min="12" max="12" width="14.00390625" style="668" customWidth="1"/>
    <col min="13" max="16384" width="9.140625" style="668" customWidth="1"/>
  </cols>
  <sheetData>
    <row r="1" spans="2:12" ht="24">
      <c r="B1" s="862" t="s">
        <v>418</v>
      </c>
      <c r="C1" s="862"/>
      <c r="D1" s="862"/>
      <c r="E1" s="862"/>
      <c r="F1" s="862"/>
      <c r="G1" s="862"/>
      <c r="H1" s="862"/>
      <c r="I1" s="862"/>
      <c r="J1" s="862"/>
      <c r="K1" s="862"/>
      <c r="L1" s="667"/>
    </row>
    <row r="2" spans="2:11" ht="10.5" customHeight="1"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2:12" ht="24">
      <c r="B3" s="862" t="s">
        <v>613</v>
      </c>
      <c r="C3" s="862"/>
      <c r="D3" s="862"/>
      <c r="E3" s="862"/>
      <c r="F3" s="862"/>
      <c r="G3" s="862"/>
      <c r="H3" s="862"/>
      <c r="I3" s="862"/>
      <c r="J3" s="862"/>
      <c r="K3" s="862"/>
      <c r="L3" s="667"/>
    </row>
    <row r="4" spans="2:12" ht="24">
      <c r="B4" s="862" t="s">
        <v>612</v>
      </c>
      <c r="C4" s="862"/>
      <c r="D4" s="862"/>
      <c r="E4" s="862"/>
      <c r="F4" s="862"/>
      <c r="G4" s="862"/>
      <c r="H4" s="862"/>
      <c r="I4" s="862"/>
      <c r="J4" s="862"/>
      <c r="K4" s="862"/>
      <c r="L4" s="667"/>
    </row>
    <row r="5" spans="2:11" ht="24">
      <c r="B5" s="548"/>
      <c r="C5" s="548"/>
      <c r="D5" s="548"/>
      <c r="E5" s="548"/>
      <c r="F5" s="548"/>
      <c r="G5" s="548"/>
      <c r="H5" s="548"/>
      <c r="I5" s="548"/>
      <c r="J5" s="548"/>
      <c r="K5" s="548"/>
    </row>
    <row r="6" spans="2:11" ht="24.75" thickBot="1">
      <c r="B6" s="678" t="s">
        <v>662</v>
      </c>
      <c r="C6" s="548"/>
      <c r="D6" s="548"/>
      <c r="E6" s="548"/>
      <c r="F6" s="689">
        <v>0</v>
      </c>
      <c r="G6" s="548" t="s">
        <v>329</v>
      </c>
      <c r="H6" s="548" t="s">
        <v>519</v>
      </c>
      <c r="I6" s="690">
        <v>0</v>
      </c>
      <c r="J6" s="548" t="s">
        <v>32</v>
      </c>
      <c r="K6" s="548"/>
    </row>
    <row r="7" spans="2:11" ht="21.75" customHeight="1" thickTop="1">
      <c r="B7" s="863" t="s">
        <v>628</v>
      </c>
      <c r="C7" s="863"/>
      <c r="D7" s="863"/>
      <c r="E7" s="548"/>
      <c r="F7" s="691"/>
      <c r="G7" s="548"/>
      <c r="H7" s="864" t="s">
        <v>629</v>
      </c>
      <c r="I7" s="865"/>
      <c r="J7" s="865"/>
      <c r="K7" s="865"/>
    </row>
    <row r="8" spans="2:11" ht="21.75" customHeight="1">
      <c r="B8" s="662" t="s">
        <v>653</v>
      </c>
      <c r="C8" s="662"/>
      <c r="D8" s="662"/>
      <c r="E8" s="548"/>
      <c r="F8" s="691"/>
      <c r="G8" s="548"/>
      <c r="H8" s="864"/>
      <c r="I8" s="865"/>
      <c r="J8" s="865"/>
      <c r="K8" s="865"/>
    </row>
    <row r="9" spans="2:12" ht="24" customHeight="1">
      <c r="B9" s="548"/>
      <c r="C9" s="692" t="s">
        <v>198</v>
      </c>
      <c r="D9" s="548" t="s">
        <v>16</v>
      </c>
      <c r="E9" s="548"/>
      <c r="F9" s="693">
        <v>0</v>
      </c>
      <c r="G9" s="548" t="s">
        <v>419</v>
      </c>
      <c r="H9" s="865"/>
      <c r="I9" s="865"/>
      <c r="J9" s="865"/>
      <c r="K9" s="865"/>
      <c r="L9" s="669"/>
    </row>
    <row r="10" spans="2:12" ht="18" customHeight="1">
      <c r="B10" s="694"/>
      <c r="C10" s="692" t="s">
        <v>199</v>
      </c>
      <c r="D10" s="548" t="s">
        <v>614</v>
      </c>
      <c r="E10" s="548"/>
      <c r="F10" s="693">
        <v>0</v>
      </c>
      <c r="G10" s="548" t="s">
        <v>420</v>
      </c>
      <c r="H10" s="695"/>
      <c r="I10" s="695"/>
      <c r="J10" s="695"/>
      <c r="K10" s="695"/>
      <c r="L10" s="669"/>
    </row>
    <row r="11" spans="2:11" ht="24">
      <c r="B11" s="548"/>
      <c r="C11" s="692" t="s">
        <v>615</v>
      </c>
      <c r="D11" s="548" t="s">
        <v>616</v>
      </c>
      <c r="E11" s="548"/>
      <c r="F11" s="696">
        <v>0</v>
      </c>
      <c r="G11" s="548" t="s">
        <v>419</v>
      </c>
      <c r="H11" s="548"/>
      <c r="I11" s="548"/>
      <c r="J11" s="548"/>
      <c r="K11" s="548"/>
    </row>
    <row r="12" spans="2:11" ht="24">
      <c r="B12" s="548"/>
      <c r="C12" s="692" t="s">
        <v>201</v>
      </c>
      <c r="D12" s="548" t="s">
        <v>18</v>
      </c>
      <c r="E12" s="548"/>
      <c r="F12" s="693">
        <v>0</v>
      </c>
      <c r="G12" s="548" t="s">
        <v>419</v>
      </c>
      <c r="H12" s="548"/>
      <c r="I12" s="548"/>
      <c r="J12" s="548"/>
      <c r="K12" s="548"/>
    </row>
    <row r="13" spans="2:11" ht="24">
      <c r="B13" s="548"/>
      <c r="C13" s="692" t="s">
        <v>202</v>
      </c>
      <c r="D13" s="678" t="s">
        <v>617</v>
      </c>
      <c r="E13" s="678" t="s">
        <v>330</v>
      </c>
      <c r="F13" s="697">
        <f>F9+F10+F11+F12</f>
        <v>0</v>
      </c>
      <c r="G13" s="678" t="s">
        <v>419</v>
      </c>
      <c r="H13" s="678" t="s">
        <v>421</v>
      </c>
      <c r="I13" s="698">
        <v>0</v>
      </c>
      <c r="J13" s="678" t="s">
        <v>663</v>
      </c>
      <c r="K13" s="548"/>
    </row>
    <row r="14" spans="2:11" ht="24">
      <c r="B14" s="678" t="s">
        <v>651</v>
      </c>
      <c r="C14" s="692"/>
      <c r="D14" s="678"/>
      <c r="E14" s="678"/>
      <c r="F14" s="697"/>
      <c r="G14" s="678"/>
      <c r="H14" s="678"/>
      <c r="I14" s="699"/>
      <c r="J14" s="678"/>
      <c r="K14" s="548"/>
    </row>
    <row r="15" spans="2:11" ht="24">
      <c r="B15" s="548"/>
      <c r="C15" s="692" t="s">
        <v>203</v>
      </c>
      <c r="D15" s="548" t="s">
        <v>630</v>
      </c>
      <c r="E15" s="548" t="s">
        <v>171</v>
      </c>
      <c r="F15" s="697">
        <f>'ใบสรุปวงเงิน-3'!F9</f>
        <v>0</v>
      </c>
      <c r="G15" s="548" t="s">
        <v>32</v>
      </c>
      <c r="H15" s="548" t="s">
        <v>631</v>
      </c>
      <c r="I15" s="699"/>
      <c r="J15" s="678"/>
      <c r="K15" s="548"/>
    </row>
    <row r="16" spans="2:11" ht="24">
      <c r="B16" s="548"/>
      <c r="C16" s="692" t="s">
        <v>632</v>
      </c>
      <c r="D16" s="678" t="s">
        <v>652</v>
      </c>
      <c r="E16" s="548"/>
      <c r="F16" s="697">
        <f>F13+F15</f>
        <v>0</v>
      </c>
      <c r="G16" s="678" t="s">
        <v>32</v>
      </c>
      <c r="H16" s="678"/>
      <c r="I16" s="699"/>
      <c r="J16" s="678"/>
      <c r="K16" s="548"/>
    </row>
    <row r="17" spans="2:11" ht="17.25" customHeight="1">
      <c r="B17" s="548"/>
      <c r="C17" s="548"/>
      <c r="D17" s="678"/>
      <c r="E17" s="678"/>
      <c r="F17" s="700"/>
      <c r="G17" s="678"/>
      <c r="H17" s="548"/>
      <c r="I17" s="548"/>
      <c r="J17" s="548"/>
      <c r="K17" s="548"/>
    </row>
    <row r="18" spans="2:11" ht="24.75" thickBot="1">
      <c r="B18" s="678" t="s">
        <v>618</v>
      </c>
      <c r="C18" s="548"/>
      <c r="D18" s="548"/>
      <c r="E18" s="548"/>
      <c r="F18" s="701">
        <f>F16-I13</f>
        <v>0</v>
      </c>
      <c r="G18" s="548" t="s">
        <v>633</v>
      </c>
      <c r="H18" s="548"/>
      <c r="I18" s="548"/>
      <c r="J18" s="548"/>
      <c r="K18" s="548"/>
    </row>
    <row r="19" spans="2:11" ht="25.5" thickBot="1" thickTop="1">
      <c r="B19" s="548"/>
      <c r="C19" s="548"/>
      <c r="D19" s="548" t="s">
        <v>619</v>
      </c>
      <c r="E19" s="548"/>
      <c r="F19" s="702">
        <f>(+F18-(F42+'ใบสรุปวงเงิน-3'!F6))</f>
        <v>0</v>
      </c>
      <c r="G19" s="548" t="s">
        <v>32</v>
      </c>
      <c r="H19" s="548"/>
      <c r="I19" s="548"/>
      <c r="J19" s="548"/>
      <c r="K19" s="548"/>
    </row>
    <row r="20" spans="2:11" ht="24.75" thickTop="1">
      <c r="B20" s="548"/>
      <c r="C20" s="548"/>
      <c r="D20" s="549" t="s">
        <v>104</v>
      </c>
      <c r="E20" s="548"/>
      <c r="F20" s="677" t="str">
        <f>IF(ISERROR(((F19/(F42+'ใบสรุปวงเงิน-3'!F6))*100)),"-",((F19/(F42+'ใบสรุปวงเงิน-3'!F6))*100))</f>
        <v>-</v>
      </c>
      <c r="G20" s="677"/>
      <c r="H20" s="735"/>
      <c r="I20" s="703" t="s">
        <v>330</v>
      </c>
      <c r="J20" s="548"/>
      <c r="K20" s="548"/>
    </row>
    <row r="21" spans="2:11" ht="9.75" customHeight="1"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2:11" ht="24">
      <c r="B22" s="678" t="s">
        <v>620</v>
      </c>
      <c r="C22" s="548"/>
      <c r="D22" s="548"/>
      <c r="E22" s="548"/>
      <c r="F22" s="548"/>
      <c r="G22" s="548"/>
      <c r="H22" s="548"/>
      <c r="I22" s="548"/>
      <c r="J22" s="548"/>
      <c r="K22" s="548"/>
    </row>
    <row r="23" spans="2:11" ht="24">
      <c r="B23" s="678"/>
      <c r="C23" s="548"/>
      <c r="D23" s="548" t="s">
        <v>621</v>
      </c>
      <c r="E23" s="548"/>
      <c r="F23" s="704">
        <v>0</v>
      </c>
      <c r="G23" s="548" t="s">
        <v>32</v>
      </c>
      <c r="H23" s="548"/>
      <c r="I23" s="548"/>
      <c r="J23" s="680"/>
      <c r="K23" s="548"/>
    </row>
    <row r="24" spans="2:11" ht="24">
      <c r="B24" s="678"/>
      <c r="C24" s="548"/>
      <c r="D24" s="548" t="s">
        <v>422</v>
      </c>
      <c r="E24" s="548"/>
      <c r="F24" s="705">
        <v>0</v>
      </c>
      <c r="G24" s="548" t="s">
        <v>32</v>
      </c>
      <c r="H24" s="548"/>
      <c r="I24" s="548"/>
      <c r="J24" s="548"/>
      <c r="K24" s="548"/>
    </row>
    <row r="25" spans="2:11" ht="24">
      <c r="B25" s="678"/>
      <c r="C25" s="548"/>
      <c r="D25" s="548" t="s">
        <v>622</v>
      </c>
      <c r="E25" s="548"/>
      <c r="F25" s="704">
        <v>0</v>
      </c>
      <c r="G25" s="548" t="s">
        <v>32</v>
      </c>
      <c r="H25" s="548"/>
      <c r="I25" s="548"/>
      <c r="J25" s="548"/>
      <c r="K25" s="548"/>
    </row>
    <row r="26" spans="2:11" ht="24">
      <c r="B26" s="548"/>
      <c r="C26" s="548"/>
      <c r="D26" s="548" t="s">
        <v>664</v>
      </c>
      <c r="E26" s="548"/>
      <c r="F26" s="705">
        <v>0</v>
      </c>
      <c r="G26" s="548" t="s">
        <v>665</v>
      </c>
      <c r="H26" s="82"/>
      <c r="I26" s="548"/>
      <c r="J26" s="548"/>
      <c r="K26" s="548"/>
    </row>
    <row r="27" spans="2:11" ht="24">
      <c r="B27" s="548"/>
      <c r="C27" s="548"/>
      <c r="D27" s="548" t="s">
        <v>423</v>
      </c>
      <c r="E27" s="548"/>
      <c r="F27" s="706">
        <v>0</v>
      </c>
      <c r="G27" s="548" t="s">
        <v>665</v>
      </c>
      <c r="H27" s="548"/>
      <c r="I27" s="548"/>
      <c r="J27" s="548"/>
      <c r="K27" s="548"/>
    </row>
    <row r="28" spans="2:11" ht="24">
      <c r="B28" s="548"/>
      <c r="C28" s="548"/>
      <c r="D28" s="548" t="s">
        <v>623</v>
      </c>
      <c r="E28" s="548"/>
      <c r="F28" s="705">
        <v>0</v>
      </c>
      <c r="G28" s="548" t="s">
        <v>32</v>
      </c>
      <c r="H28" s="548"/>
      <c r="I28" s="548"/>
      <c r="J28" s="548"/>
      <c r="K28" s="548"/>
    </row>
    <row r="29" spans="2:11" ht="24">
      <c r="B29" s="548"/>
      <c r="C29" s="548"/>
      <c r="D29" s="548" t="s">
        <v>424</v>
      </c>
      <c r="E29" s="548"/>
      <c r="F29" s="706">
        <v>0</v>
      </c>
      <c r="G29" s="548" t="s">
        <v>666</v>
      </c>
      <c r="H29" s="548"/>
      <c r="I29" s="548"/>
      <c r="J29" s="548"/>
      <c r="K29" s="548"/>
    </row>
    <row r="30" spans="2:11" ht="24">
      <c r="B30" s="548"/>
      <c r="C30" s="548"/>
      <c r="D30" s="548"/>
      <c r="E30" s="548"/>
      <c r="F30" s="707"/>
      <c r="G30" s="548"/>
      <c r="H30" s="548"/>
      <c r="I30" s="548"/>
      <c r="J30" s="548"/>
      <c r="K30" s="548"/>
    </row>
    <row r="31" spans="2:12" ht="24">
      <c r="B31" s="864" t="s">
        <v>425</v>
      </c>
      <c r="C31" s="864"/>
      <c r="D31" s="864"/>
      <c r="E31" s="864"/>
      <c r="F31" s="864"/>
      <c r="G31" s="864"/>
      <c r="H31" s="864"/>
      <c r="I31" s="864"/>
      <c r="J31" s="864"/>
      <c r="K31" s="864"/>
      <c r="L31" s="667"/>
    </row>
    <row r="32" spans="2:12" ht="8.25" customHeight="1"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670"/>
    </row>
    <row r="33" spans="2:12" ht="24.75" thickBot="1">
      <c r="B33" s="662" t="s">
        <v>426</v>
      </c>
      <c r="C33" s="550"/>
      <c r="D33" s="550"/>
      <c r="E33" s="550"/>
      <c r="F33" s="708">
        <f>F34+F35+F37</f>
        <v>0</v>
      </c>
      <c r="G33" s="662" t="s">
        <v>32</v>
      </c>
      <c r="H33" s="548"/>
      <c r="I33" s="550"/>
      <c r="J33" s="550"/>
      <c r="K33" s="550"/>
      <c r="L33" s="670"/>
    </row>
    <row r="34" spans="2:12" ht="24.75" thickTop="1">
      <c r="B34" s="863" t="s">
        <v>520</v>
      </c>
      <c r="C34" s="863"/>
      <c r="D34" s="550" t="s">
        <v>521</v>
      </c>
      <c r="E34" s="550"/>
      <c r="F34" s="709">
        <f>'ใบสรุปวงเงิน-2'!G6</f>
        <v>0</v>
      </c>
      <c r="G34" s="662" t="s">
        <v>32</v>
      </c>
      <c r="H34" s="548"/>
      <c r="I34" s="550"/>
      <c r="J34" s="550"/>
      <c r="K34" s="550"/>
      <c r="L34" s="670"/>
    </row>
    <row r="35" spans="2:11" ht="24">
      <c r="B35" s="863" t="s">
        <v>522</v>
      </c>
      <c r="C35" s="863"/>
      <c r="D35" s="550" t="s">
        <v>521</v>
      </c>
      <c r="E35" s="548"/>
      <c r="F35" s="709">
        <f>'ใบสรุปวงเงิน-2'!G7</f>
        <v>0</v>
      </c>
      <c r="G35" s="662" t="s">
        <v>32</v>
      </c>
      <c r="H35" s="548"/>
      <c r="I35" s="548"/>
      <c r="J35" s="548"/>
      <c r="K35" s="549"/>
    </row>
    <row r="36" spans="2:12" ht="24.75" thickBot="1">
      <c r="B36" s="733" t="s">
        <v>669</v>
      </c>
      <c r="C36" s="734"/>
      <c r="D36" s="734"/>
      <c r="E36" s="734"/>
      <c r="F36" s="737">
        <f>F34+F35</f>
        <v>0</v>
      </c>
      <c r="G36" s="733" t="s">
        <v>32</v>
      </c>
      <c r="H36" s="548"/>
      <c r="I36" s="734"/>
      <c r="J36" s="734"/>
      <c r="K36" s="734"/>
      <c r="L36" s="670"/>
    </row>
    <row r="37" spans="2:11" ht="24.75" thickTop="1">
      <c r="B37" s="863" t="s">
        <v>634</v>
      </c>
      <c r="C37" s="863"/>
      <c r="D37" s="550" t="s">
        <v>521</v>
      </c>
      <c r="E37" s="548"/>
      <c r="F37" s="709">
        <f>'ใบสรุปวงเงิน-3'!F9</f>
        <v>0</v>
      </c>
      <c r="G37" s="662" t="s">
        <v>32</v>
      </c>
      <c r="H37" s="548"/>
      <c r="I37" s="548"/>
      <c r="J37" s="548"/>
      <c r="K37" s="549"/>
    </row>
    <row r="38" spans="2:11" ht="24">
      <c r="B38" s="678"/>
      <c r="C38" s="548"/>
      <c r="D38" s="548"/>
      <c r="E38" s="548"/>
      <c r="F38" s="548"/>
      <c r="G38" s="548"/>
      <c r="H38" s="548"/>
      <c r="I38" s="548"/>
      <c r="J38" s="548"/>
      <c r="K38" s="548"/>
    </row>
    <row r="39" spans="2:11" ht="24.75" thickBot="1">
      <c r="B39" s="872" t="s">
        <v>668</v>
      </c>
      <c r="C39" s="872"/>
      <c r="D39" s="872"/>
      <c r="E39" s="872"/>
      <c r="F39" s="872"/>
      <c r="G39" s="872"/>
      <c r="H39" s="872"/>
      <c r="I39" s="872"/>
      <c r="J39" s="548"/>
      <c r="K39" s="549" t="s">
        <v>12</v>
      </c>
    </row>
    <row r="40" spans="2:11" ht="24">
      <c r="B40" s="873" t="s">
        <v>10</v>
      </c>
      <c r="C40" s="874"/>
      <c r="D40" s="874"/>
      <c r="E40" s="874"/>
      <c r="F40" s="710" t="s">
        <v>427</v>
      </c>
      <c r="G40" s="710" t="s">
        <v>427</v>
      </c>
      <c r="H40" s="711" t="s">
        <v>624</v>
      </c>
      <c r="I40" s="866" t="s">
        <v>428</v>
      </c>
      <c r="J40" s="866" t="s">
        <v>104</v>
      </c>
      <c r="K40" s="712" t="s">
        <v>429</v>
      </c>
    </row>
    <row r="41" spans="2:11" ht="24.75" thickBot="1">
      <c r="B41" s="875"/>
      <c r="C41" s="876"/>
      <c r="D41" s="876"/>
      <c r="E41" s="876"/>
      <c r="F41" s="713" t="s">
        <v>430</v>
      </c>
      <c r="G41" s="713" t="s">
        <v>431</v>
      </c>
      <c r="H41" s="714" t="s">
        <v>432</v>
      </c>
      <c r="I41" s="867"/>
      <c r="J41" s="867"/>
      <c r="K41" s="715" t="s">
        <v>433</v>
      </c>
    </row>
    <row r="42" spans="2:11" ht="24.75" thickBot="1">
      <c r="B42" s="868" t="s">
        <v>15</v>
      </c>
      <c r="C42" s="869"/>
      <c r="D42" s="869"/>
      <c r="E42" s="869"/>
      <c r="F42" s="716">
        <f>SUM(F43:F53)</f>
        <v>0</v>
      </c>
      <c r="G42" s="716">
        <f>SUM(G43:G53)</f>
        <v>0</v>
      </c>
      <c r="H42" s="716">
        <f>SUM(H43:H53)</f>
        <v>0</v>
      </c>
      <c r="I42" s="717">
        <f>+H42-F42</f>
        <v>0</v>
      </c>
      <c r="J42" s="718">
        <f>IF(AND(F42=0,I42=0),0,IF(F42=0,1,I42/F42)*100)</f>
        <v>0</v>
      </c>
      <c r="K42" s="719">
        <f>SUM(K43:K53)</f>
        <v>0</v>
      </c>
    </row>
    <row r="43" spans="2:11" ht="24.75" thickTop="1">
      <c r="B43" s="551" t="s">
        <v>434</v>
      </c>
      <c r="C43" s="552"/>
      <c r="D43" s="552"/>
      <c r="E43" s="553"/>
      <c r="F43" s="720">
        <v>0</v>
      </c>
      <c r="G43" s="720">
        <v>0</v>
      </c>
      <c r="H43" s="720">
        <v>0</v>
      </c>
      <c r="I43" s="721">
        <f aca="true" t="shared" si="0" ref="I43:I53">+H43-F43</f>
        <v>0</v>
      </c>
      <c r="J43" s="722">
        <f>IF(AND(F43=0,I43=0),0,IF(F43=0,1,I43/F43)*100)</f>
        <v>0</v>
      </c>
      <c r="K43" s="723">
        <v>0</v>
      </c>
    </row>
    <row r="44" spans="2:11" ht="24">
      <c r="B44" s="554" t="s">
        <v>435</v>
      </c>
      <c r="C44" s="555"/>
      <c r="D44" s="555"/>
      <c r="E44" s="556"/>
      <c r="F44" s="724">
        <v>0</v>
      </c>
      <c r="G44" s="724">
        <v>0</v>
      </c>
      <c r="H44" s="724">
        <v>0</v>
      </c>
      <c r="I44" s="725">
        <f t="shared" si="0"/>
        <v>0</v>
      </c>
      <c r="J44" s="726">
        <f>IF(AND(F44=0,I44=0),0,IF(F44=0,1,I44/F44)*100)</f>
        <v>0</v>
      </c>
      <c r="K44" s="727">
        <v>0</v>
      </c>
    </row>
    <row r="45" spans="2:11" ht="24">
      <c r="B45" s="554" t="s">
        <v>436</v>
      </c>
      <c r="C45" s="555"/>
      <c r="D45" s="555"/>
      <c r="E45" s="556"/>
      <c r="F45" s="724">
        <v>0</v>
      </c>
      <c r="G45" s="724">
        <v>0</v>
      </c>
      <c r="H45" s="724">
        <v>0</v>
      </c>
      <c r="I45" s="725">
        <f t="shared" si="0"/>
        <v>0</v>
      </c>
      <c r="J45" s="726">
        <f>IF(AND(F45=0,I45=0),0,IF(F45=0,1,I45/F45)*100)</f>
        <v>0</v>
      </c>
      <c r="K45" s="727">
        <v>0</v>
      </c>
    </row>
    <row r="46" spans="2:11" ht="24">
      <c r="B46" s="554" t="s">
        <v>437</v>
      </c>
      <c r="C46" s="555"/>
      <c r="D46" s="555"/>
      <c r="E46" s="556"/>
      <c r="F46" s="724">
        <v>0</v>
      </c>
      <c r="G46" s="724">
        <v>0</v>
      </c>
      <c r="H46" s="724">
        <v>0</v>
      </c>
      <c r="I46" s="725">
        <f t="shared" si="0"/>
        <v>0</v>
      </c>
      <c r="J46" s="726">
        <f aca="true" t="shared" si="1" ref="J46:J53">IF(AND(F46=0,I46=0),0,IF(F46=0,1,I46/F46)*100)</f>
        <v>0</v>
      </c>
      <c r="K46" s="727">
        <v>0</v>
      </c>
    </row>
    <row r="47" spans="2:11" ht="24">
      <c r="B47" s="554" t="s">
        <v>523</v>
      </c>
      <c r="C47" s="555"/>
      <c r="D47" s="555"/>
      <c r="E47" s="556"/>
      <c r="F47" s="724">
        <v>0</v>
      </c>
      <c r="G47" s="724">
        <v>0</v>
      </c>
      <c r="H47" s="724">
        <v>0</v>
      </c>
      <c r="I47" s="725">
        <f t="shared" si="0"/>
        <v>0</v>
      </c>
      <c r="J47" s="726">
        <f t="shared" si="1"/>
        <v>0</v>
      </c>
      <c r="K47" s="727">
        <v>0</v>
      </c>
    </row>
    <row r="48" spans="2:11" ht="24">
      <c r="B48" s="554" t="s">
        <v>438</v>
      </c>
      <c r="C48" s="555"/>
      <c r="D48" s="555"/>
      <c r="E48" s="556"/>
      <c r="F48" s="724">
        <v>0</v>
      </c>
      <c r="G48" s="724">
        <v>0</v>
      </c>
      <c r="H48" s="724">
        <v>0</v>
      </c>
      <c r="I48" s="725">
        <f t="shared" si="0"/>
        <v>0</v>
      </c>
      <c r="J48" s="726">
        <f t="shared" si="1"/>
        <v>0</v>
      </c>
      <c r="K48" s="727">
        <v>0</v>
      </c>
    </row>
    <row r="49" spans="2:11" ht="24">
      <c r="B49" s="554" t="s">
        <v>439</v>
      </c>
      <c r="C49" s="555"/>
      <c r="D49" s="555"/>
      <c r="E49" s="556"/>
      <c r="F49" s="724">
        <v>0</v>
      </c>
      <c r="G49" s="724">
        <v>0</v>
      </c>
      <c r="H49" s="724">
        <v>0</v>
      </c>
      <c r="I49" s="725">
        <f t="shared" si="0"/>
        <v>0</v>
      </c>
      <c r="J49" s="726">
        <f t="shared" si="1"/>
        <v>0</v>
      </c>
      <c r="K49" s="727">
        <v>0</v>
      </c>
    </row>
    <row r="50" spans="2:11" ht="24">
      <c r="B50" s="554" t="s">
        <v>440</v>
      </c>
      <c r="C50" s="555"/>
      <c r="D50" s="555"/>
      <c r="E50" s="556"/>
      <c r="F50" s="724">
        <v>0</v>
      </c>
      <c r="G50" s="724">
        <v>0</v>
      </c>
      <c r="H50" s="724">
        <v>0</v>
      </c>
      <c r="I50" s="725">
        <f t="shared" si="0"/>
        <v>0</v>
      </c>
      <c r="J50" s="726">
        <f t="shared" si="1"/>
        <v>0</v>
      </c>
      <c r="K50" s="727">
        <v>0</v>
      </c>
    </row>
    <row r="51" spans="2:11" ht="24">
      <c r="B51" s="554" t="s">
        <v>441</v>
      </c>
      <c r="C51" s="555"/>
      <c r="D51" s="555"/>
      <c r="E51" s="556"/>
      <c r="F51" s="724">
        <v>0</v>
      </c>
      <c r="G51" s="724">
        <v>0</v>
      </c>
      <c r="H51" s="724">
        <v>0</v>
      </c>
      <c r="I51" s="725">
        <f t="shared" si="0"/>
        <v>0</v>
      </c>
      <c r="J51" s="726">
        <f t="shared" si="1"/>
        <v>0</v>
      </c>
      <c r="K51" s="727">
        <v>0</v>
      </c>
    </row>
    <row r="52" spans="2:11" ht="24">
      <c r="B52" s="554" t="s">
        <v>442</v>
      </c>
      <c r="C52" s="555"/>
      <c r="D52" s="555"/>
      <c r="E52" s="556"/>
      <c r="F52" s="724">
        <v>0</v>
      </c>
      <c r="G52" s="724">
        <v>0</v>
      </c>
      <c r="H52" s="724">
        <v>0</v>
      </c>
      <c r="I52" s="725">
        <f t="shared" si="0"/>
        <v>0</v>
      </c>
      <c r="J52" s="726">
        <f t="shared" si="1"/>
        <v>0</v>
      </c>
      <c r="K52" s="727">
        <v>0</v>
      </c>
    </row>
    <row r="53" spans="2:11" ht="24">
      <c r="B53" s="554" t="s">
        <v>443</v>
      </c>
      <c r="C53" s="555"/>
      <c r="D53" s="555"/>
      <c r="E53" s="556"/>
      <c r="F53" s="724">
        <v>0</v>
      </c>
      <c r="G53" s="724">
        <v>0</v>
      </c>
      <c r="H53" s="724">
        <v>0</v>
      </c>
      <c r="I53" s="725">
        <f t="shared" si="0"/>
        <v>0</v>
      </c>
      <c r="J53" s="726">
        <f t="shared" si="1"/>
        <v>0</v>
      </c>
      <c r="K53" s="727">
        <v>0</v>
      </c>
    </row>
    <row r="54" spans="2:11" ht="24.75" thickBot="1">
      <c r="B54" s="728" t="s">
        <v>444</v>
      </c>
      <c r="C54" s="558"/>
      <c r="D54" s="558"/>
      <c r="E54" s="559"/>
      <c r="F54" s="729"/>
      <c r="G54" s="729"/>
      <c r="H54" s="729"/>
      <c r="I54" s="730"/>
      <c r="J54" s="730"/>
      <c r="K54" s="731"/>
    </row>
    <row r="55" spans="2:11" ht="24">
      <c r="B55" s="548"/>
      <c r="C55" s="548"/>
      <c r="D55" s="548"/>
      <c r="E55" s="548"/>
      <c r="F55" s="548"/>
      <c r="G55" s="548"/>
      <c r="H55" s="548"/>
      <c r="I55" s="548"/>
      <c r="J55" s="548"/>
      <c r="K55" s="548"/>
    </row>
    <row r="56" spans="2:11" ht="24">
      <c r="B56" s="678" t="s">
        <v>524</v>
      </c>
      <c r="C56" s="548"/>
      <c r="D56" s="548"/>
      <c r="E56" s="548"/>
      <c r="F56" s="548"/>
      <c r="G56" s="548"/>
      <c r="H56" s="548"/>
      <c r="I56" s="548"/>
      <c r="J56" s="548"/>
      <c r="K56" s="548"/>
    </row>
    <row r="57" spans="2:11" ht="20.25" customHeight="1">
      <c r="B57" s="870" t="s">
        <v>635</v>
      </c>
      <c r="C57" s="870"/>
      <c r="D57" s="870"/>
      <c r="E57" s="870"/>
      <c r="F57" s="870"/>
      <c r="G57" s="870"/>
      <c r="H57" s="870"/>
      <c r="I57" s="870"/>
      <c r="J57" s="870"/>
      <c r="K57" s="870"/>
    </row>
    <row r="58" spans="2:11" ht="42.75" customHeight="1">
      <c r="B58" s="871" t="s">
        <v>636</v>
      </c>
      <c r="C58" s="871"/>
      <c r="D58" s="871"/>
      <c r="E58" s="871"/>
      <c r="F58" s="871"/>
      <c r="G58" s="871"/>
      <c r="H58" s="871"/>
      <c r="I58" s="871"/>
      <c r="J58" s="871"/>
      <c r="K58" s="871"/>
    </row>
    <row r="75" ht="21" customHeight="1"/>
  </sheetData>
  <sheetProtection/>
  <mergeCells count="16">
    <mergeCell ref="J40:J41"/>
    <mergeCell ref="B42:E42"/>
    <mergeCell ref="B57:K57"/>
    <mergeCell ref="B58:K58"/>
    <mergeCell ref="B34:C34"/>
    <mergeCell ref="B35:C35"/>
    <mergeCell ref="B37:C37"/>
    <mergeCell ref="B39:I39"/>
    <mergeCell ref="B40:E41"/>
    <mergeCell ref="I40:I41"/>
    <mergeCell ref="B1:K1"/>
    <mergeCell ref="B3:K3"/>
    <mergeCell ref="B4:K4"/>
    <mergeCell ref="B7:D7"/>
    <mergeCell ref="H7:K9"/>
    <mergeCell ref="B31:K31"/>
  </mergeCells>
  <printOptions/>
  <pageMargins left="0.15748031496062992" right="0.15748031496062992" top="0.23622047244094488" bottom="0.2" header="0.15748031496062992" footer="0.15748031496062992"/>
  <pageSetup fitToHeight="1" fitToWidth="1"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B1:O14"/>
  <sheetViews>
    <sheetView showGridLines="0" zoomScale="75" zoomScaleNormal="75" workbookViewId="0" topLeftCell="A1">
      <selection activeCell="F4" sqref="F4"/>
    </sheetView>
  </sheetViews>
  <sheetFormatPr defaultColWidth="9.140625" defaultRowHeight="18.75" customHeight="1"/>
  <cols>
    <col min="1" max="1" width="9.140625" style="445" customWidth="1"/>
    <col min="2" max="2" width="31.421875" style="445" customWidth="1"/>
    <col min="3" max="3" width="14.00390625" style="445" bestFit="1" customWidth="1"/>
    <col min="4" max="6" width="24.28125" style="445" customWidth="1"/>
    <col min="7" max="16384" width="9.140625" style="445" customWidth="1"/>
  </cols>
  <sheetData>
    <row r="1" spans="2:6" s="431" customFormat="1" ht="30">
      <c r="B1" s="967" t="s">
        <v>565</v>
      </c>
      <c r="C1" s="967"/>
      <c r="D1" s="967"/>
      <c r="E1" s="967"/>
      <c r="F1" s="967"/>
    </row>
    <row r="2" spans="2:6" s="431" customFormat="1" ht="30">
      <c r="B2" s="967" t="s">
        <v>375</v>
      </c>
      <c r="C2" s="967"/>
      <c r="D2" s="967"/>
      <c r="E2" s="967"/>
      <c r="F2" s="967"/>
    </row>
    <row r="3" spans="2:6" s="431" customFormat="1" ht="30">
      <c r="B3" s="524"/>
      <c r="C3" s="524"/>
      <c r="D3" s="524"/>
      <c r="E3" s="524"/>
      <c r="F3" s="524"/>
    </row>
    <row r="4" spans="2:6" s="431" customFormat="1" ht="30">
      <c r="B4" s="524"/>
      <c r="C4" s="524"/>
      <c r="D4" s="524"/>
      <c r="E4" s="524"/>
      <c r="F4" s="524"/>
    </row>
    <row r="5" spans="2:6" s="437" customFormat="1" ht="24">
      <c r="B5" s="432" t="s">
        <v>29</v>
      </c>
      <c r="C5" s="432"/>
      <c r="D5" s="432"/>
      <c r="E5" s="968"/>
      <c r="F5" s="968"/>
    </row>
    <row r="6" spans="2:6" s="437" customFormat="1" ht="24">
      <c r="B6" s="432" t="s">
        <v>193</v>
      </c>
      <c r="C6" s="432"/>
      <c r="D6" s="432"/>
      <c r="E6" s="433"/>
      <c r="F6" s="433"/>
    </row>
    <row r="7" spans="2:6" s="437" customFormat="1" ht="24">
      <c r="B7" s="438"/>
      <c r="C7" s="438"/>
      <c r="D7" s="438"/>
      <c r="E7" s="433"/>
      <c r="F7" s="433"/>
    </row>
    <row r="8" spans="6:15" ht="18" customHeight="1">
      <c r="F8" s="531" t="s">
        <v>12</v>
      </c>
      <c r="O8" s="450"/>
    </row>
    <row r="9" spans="2:6" s="452" customFormat="1" ht="55.5" customHeight="1">
      <c r="B9" s="451" t="s">
        <v>376</v>
      </c>
      <c r="C9" s="451" t="s">
        <v>386</v>
      </c>
      <c r="D9" s="451" t="s">
        <v>21</v>
      </c>
      <c r="E9" s="466" t="s">
        <v>19</v>
      </c>
      <c r="F9" s="451" t="s">
        <v>24</v>
      </c>
    </row>
    <row r="10" spans="2:6" s="452" customFormat="1" ht="33" customHeight="1" thickBot="1">
      <c r="B10" s="532" t="s">
        <v>23</v>
      </c>
      <c r="C10" s="532">
        <f>SUM(C11:C12)</f>
        <v>0</v>
      </c>
      <c r="D10" s="533">
        <f>SUM(D11:D12)</f>
        <v>0</v>
      </c>
      <c r="E10" s="533">
        <f>SUM(E11:E12)</f>
        <v>0</v>
      </c>
      <c r="F10" s="533">
        <f>D10-E10</f>
        <v>0</v>
      </c>
    </row>
    <row r="11" spans="2:6" ht="33" customHeight="1" thickTop="1">
      <c r="B11" s="534" t="s">
        <v>379</v>
      </c>
      <c r="C11" s="534"/>
      <c r="D11" s="535"/>
      <c r="E11" s="536"/>
      <c r="F11" s="537">
        <f>D11-E11</f>
        <v>0</v>
      </c>
    </row>
    <row r="12" spans="2:6" ht="33" customHeight="1">
      <c r="B12" s="538" t="s">
        <v>380</v>
      </c>
      <c r="C12" s="538"/>
      <c r="D12" s="461"/>
      <c r="E12" s="539"/>
      <c r="F12" s="540">
        <f>D12-E12</f>
        <v>0</v>
      </c>
    </row>
    <row r="13" ht="18" customHeight="1"/>
    <row r="14" spans="2:5" ht="18" customHeight="1">
      <c r="B14" s="444"/>
      <c r="C14" s="444"/>
      <c r="D14" s="444"/>
      <c r="E14" s="444"/>
    </row>
    <row r="15" ht="18" customHeight="1"/>
    <row r="16" ht="18" customHeight="1"/>
    <row r="17" ht="18" customHeight="1"/>
  </sheetData>
  <sheetProtection/>
  <mergeCells count="3">
    <mergeCell ref="B1:F1"/>
    <mergeCell ref="B2:F2"/>
    <mergeCell ref="E5:F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7C80"/>
  </sheetPr>
  <dimension ref="A1:R28"/>
  <sheetViews>
    <sheetView showGridLines="0" zoomScale="75" zoomScaleNormal="75" workbookViewId="0" topLeftCell="A10">
      <selection activeCell="H10" sqref="H10"/>
    </sheetView>
  </sheetViews>
  <sheetFormatPr defaultColWidth="9.140625" defaultRowHeight="18.75" customHeight="1"/>
  <cols>
    <col min="1" max="3" width="17.140625" style="145" customWidth="1"/>
    <col min="4" max="5" width="16.421875" style="145" customWidth="1"/>
    <col min="6" max="7" width="15.140625" style="145" customWidth="1"/>
    <col min="8" max="8" width="34.00390625" style="145" customWidth="1"/>
    <col min="9" max="16384" width="9.140625" style="145" customWidth="1"/>
  </cols>
  <sheetData>
    <row r="1" spans="1:8" ht="30">
      <c r="A1" s="1031" t="s">
        <v>566</v>
      </c>
      <c r="B1" s="1031"/>
      <c r="C1" s="1031"/>
      <c r="D1" s="1031"/>
      <c r="E1" s="1031"/>
      <c r="F1" s="1031"/>
      <c r="G1" s="1031"/>
      <c r="H1" s="1031"/>
    </row>
    <row r="2" spans="1:8" s="269" customFormat="1" ht="30">
      <c r="A2" s="967" t="s">
        <v>389</v>
      </c>
      <c r="B2" s="967"/>
      <c r="C2" s="967"/>
      <c r="D2" s="967"/>
      <c r="E2" s="967"/>
      <c r="F2" s="967"/>
      <c r="G2" s="967"/>
      <c r="H2" s="967"/>
    </row>
    <row r="3" spans="1:8" s="120" customFormat="1" ht="54" customHeight="1">
      <c r="A3" s="392" t="s">
        <v>194</v>
      </c>
      <c r="B3" s="1006"/>
      <c r="C3" s="1006"/>
      <c r="D3" s="117"/>
      <c r="E3" s="118"/>
      <c r="F3" s="118"/>
      <c r="G3" s="118"/>
      <c r="H3" s="119"/>
    </row>
    <row r="4" spans="1:8" s="149" customFormat="1" ht="24">
      <c r="A4" s="116"/>
      <c r="B4" s="116"/>
      <c r="C4" s="146"/>
      <c r="D4" s="147"/>
      <c r="E4" s="148"/>
      <c r="F4" s="148"/>
      <c r="G4" s="148"/>
      <c r="H4" s="148"/>
    </row>
    <row r="5" spans="1:8" s="149" customFormat="1" ht="24.75" thickBot="1">
      <c r="A5" s="116"/>
      <c r="B5" s="150" t="s">
        <v>326</v>
      </c>
      <c r="C5" s="151">
        <f>SUM(C6:C8)</f>
        <v>0</v>
      </c>
      <c r="D5" s="152" t="s">
        <v>30</v>
      </c>
      <c r="E5" s="153">
        <f>SUM(E6:E8)</f>
        <v>0</v>
      </c>
      <c r="F5" s="152" t="s">
        <v>31</v>
      </c>
      <c r="G5" s="153">
        <f>SUM(G6:G8)</f>
        <v>0</v>
      </c>
      <c r="H5" s="152" t="s">
        <v>32</v>
      </c>
    </row>
    <row r="6" spans="2:8" ht="18" customHeight="1" thickTop="1">
      <c r="B6" s="145" t="s">
        <v>33</v>
      </c>
      <c r="C6" s="154">
        <v>0</v>
      </c>
      <c r="D6" s="145" t="s">
        <v>32</v>
      </c>
      <c r="E6" s="154">
        <v>0</v>
      </c>
      <c r="F6" s="145" t="s">
        <v>32</v>
      </c>
      <c r="G6" s="154">
        <f>C6-E6</f>
        <v>0</v>
      </c>
      <c r="H6" s="145" t="s">
        <v>32</v>
      </c>
    </row>
    <row r="7" spans="2:8" ht="18" customHeight="1">
      <c r="B7" s="145" t="s">
        <v>34</v>
      </c>
      <c r="C7" s="154">
        <v>0</v>
      </c>
      <c r="D7" s="145" t="s">
        <v>32</v>
      </c>
      <c r="E7" s="154">
        <v>0</v>
      </c>
      <c r="F7" s="145" t="s">
        <v>32</v>
      </c>
      <c r="G7" s="154">
        <f>C7-E7</f>
        <v>0</v>
      </c>
      <c r="H7" s="145" t="s">
        <v>32</v>
      </c>
    </row>
    <row r="8" spans="2:8" ht="18" customHeight="1">
      <c r="B8" s="145" t="s">
        <v>35</v>
      </c>
      <c r="C8" s="154">
        <v>0</v>
      </c>
      <c r="D8" s="145" t="s">
        <v>32</v>
      </c>
      <c r="E8" s="154">
        <v>0</v>
      </c>
      <c r="F8" s="145" t="s">
        <v>32</v>
      </c>
      <c r="G8" s="154">
        <f>C8-E8</f>
        <v>0</v>
      </c>
      <c r="H8" s="145" t="s">
        <v>32</v>
      </c>
    </row>
    <row r="9" spans="8:18" ht="18" customHeight="1">
      <c r="H9" s="155" t="s">
        <v>12</v>
      </c>
      <c r="Q9" s="145">
        <f>SUM(Q11:Q17)</f>
        <v>0</v>
      </c>
      <c r="R9" s="156"/>
    </row>
    <row r="10" spans="1:8" s="159" customFormat="1" ht="55.5" customHeight="1">
      <c r="A10" s="1034" t="s">
        <v>353</v>
      </c>
      <c r="B10" s="1038"/>
      <c r="C10" s="157" t="s">
        <v>45</v>
      </c>
      <c r="D10" s="158" t="s">
        <v>37</v>
      </c>
      <c r="E10" s="1034" t="s">
        <v>38</v>
      </c>
      <c r="F10" s="1035"/>
      <c r="G10" s="1035"/>
      <c r="H10" s="158" t="s">
        <v>39</v>
      </c>
    </row>
    <row r="11" spans="1:8" ht="18" customHeight="1">
      <c r="A11" s="160"/>
      <c r="B11" s="161"/>
      <c r="C11" s="160"/>
      <c r="D11" s="162"/>
      <c r="E11" s="1036"/>
      <c r="F11" s="1037"/>
      <c r="G11" s="1037"/>
      <c r="H11" s="163"/>
    </row>
    <row r="12" spans="1:8" ht="18" customHeight="1">
      <c r="A12" s="164"/>
      <c r="B12" s="165"/>
      <c r="C12" s="164"/>
      <c r="D12" s="166"/>
      <c r="E12" s="1032"/>
      <c r="F12" s="1033"/>
      <c r="G12" s="1033"/>
      <c r="H12" s="166"/>
    </row>
    <row r="13" spans="1:8" ht="18" customHeight="1">
      <c r="A13" s="164"/>
      <c r="B13" s="165"/>
      <c r="C13" s="164"/>
      <c r="D13" s="166"/>
      <c r="E13" s="1032"/>
      <c r="F13" s="1033"/>
      <c r="G13" s="1033"/>
      <c r="H13" s="166"/>
    </row>
    <row r="14" spans="1:8" ht="18" customHeight="1">
      <c r="A14" s="164"/>
      <c r="B14" s="165"/>
      <c r="C14" s="164"/>
      <c r="D14" s="166"/>
      <c r="E14" s="1032"/>
      <c r="F14" s="1033"/>
      <c r="G14" s="1033"/>
      <c r="H14" s="166"/>
    </row>
    <row r="15" spans="1:8" ht="18" customHeight="1">
      <c r="A15" s="164"/>
      <c r="B15" s="165"/>
      <c r="C15" s="164"/>
      <c r="D15" s="166"/>
      <c r="E15" s="1032"/>
      <c r="F15" s="1033"/>
      <c r="G15" s="1033"/>
      <c r="H15" s="166"/>
    </row>
    <row r="16" spans="1:8" ht="18" customHeight="1">
      <c r="A16" s="164"/>
      <c r="B16" s="165"/>
      <c r="C16" s="164"/>
      <c r="D16" s="166"/>
      <c r="E16" s="1032"/>
      <c r="F16" s="1033"/>
      <c r="G16" s="1033"/>
      <c r="H16" s="166"/>
    </row>
    <row r="17" spans="1:8" ht="18" customHeight="1">
      <c r="A17" s="164"/>
      <c r="B17" s="165"/>
      <c r="C17" s="164"/>
      <c r="D17" s="166"/>
      <c r="E17" s="1032"/>
      <c r="F17" s="1033"/>
      <c r="G17" s="1033"/>
      <c r="H17" s="166"/>
    </row>
    <row r="18" spans="1:17" ht="18" customHeight="1">
      <c r="A18" s="164"/>
      <c r="B18" s="165"/>
      <c r="C18" s="164"/>
      <c r="D18" s="166"/>
      <c r="E18" s="1032"/>
      <c r="F18" s="1033"/>
      <c r="G18" s="1033"/>
      <c r="H18" s="166"/>
      <c r="Q18" s="145">
        <f>SUM(Q19:Q26)</f>
        <v>0</v>
      </c>
    </row>
    <row r="19" spans="1:8" ht="18" customHeight="1">
      <c r="A19" s="164"/>
      <c r="B19" s="165"/>
      <c r="C19" s="164"/>
      <c r="D19" s="166"/>
      <c r="E19" s="1032"/>
      <c r="F19" s="1033"/>
      <c r="G19" s="1033"/>
      <c r="H19" s="166"/>
    </row>
    <row r="20" spans="1:8" ht="18" customHeight="1">
      <c r="A20" s="164"/>
      <c r="B20" s="165"/>
      <c r="C20" s="164"/>
      <c r="D20" s="166"/>
      <c r="E20" s="1032"/>
      <c r="F20" s="1033"/>
      <c r="G20" s="1033"/>
      <c r="H20" s="166"/>
    </row>
    <row r="21" spans="1:8" ht="18" customHeight="1">
      <c r="A21" s="164"/>
      <c r="B21" s="165"/>
      <c r="C21" s="164"/>
      <c r="D21" s="166"/>
      <c r="E21" s="1032"/>
      <c r="F21" s="1033"/>
      <c r="G21" s="1033"/>
      <c r="H21" s="166"/>
    </row>
    <row r="22" spans="1:8" ht="18" customHeight="1">
      <c r="A22" s="164"/>
      <c r="B22" s="165"/>
      <c r="C22" s="164"/>
      <c r="D22" s="166"/>
      <c r="E22" s="1032"/>
      <c r="F22" s="1033"/>
      <c r="G22" s="1033"/>
      <c r="H22" s="166"/>
    </row>
    <row r="23" spans="1:8" ht="18" customHeight="1">
      <c r="A23" s="167"/>
      <c r="B23" s="168"/>
      <c r="C23" s="167"/>
      <c r="D23" s="169"/>
      <c r="E23" s="1041"/>
      <c r="F23" s="1042"/>
      <c r="G23" s="1042"/>
      <c r="H23" s="169"/>
    </row>
    <row r="24" spans="1:8" s="171" customFormat="1" ht="18" customHeight="1" thickBot="1">
      <c r="A24" s="1039" t="s">
        <v>23</v>
      </c>
      <c r="B24" s="1040"/>
      <c r="C24" s="170"/>
      <c r="D24" s="170"/>
      <c r="H24" s="172"/>
    </row>
    <row r="25" spans="1:8" s="171" customFormat="1" ht="18" customHeight="1" thickTop="1">
      <c r="A25" s="173"/>
      <c r="B25" s="173"/>
      <c r="C25" s="174"/>
      <c r="D25" s="174"/>
      <c r="H25" s="175"/>
    </row>
    <row r="26" spans="1:8" ht="18" customHeight="1">
      <c r="A26" s="80" t="s">
        <v>354</v>
      </c>
      <c r="H26" s="176"/>
    </row>
    <row r="27" ht="18" customHeight="1">
      <c r="A27" s="145" t="s">
        <v>122</v>
      </c>
    </row>
    <row r="28" spans="1:2" ht="18" customHeight="1">
      <c r="A28" s="177" t="s">
        <v>123</v>
      </c>
      <c r="B28" s="177"/>
    </row>
    <row r="29" ht="18" customHeight="1"/>
  </sheetData>
  <sheetProtection/>
  <mergeCells count="19">
    <mergeCell ref="B3:C3"/>
    <mergeCell ref="A24:B24"/>
    <mergeCell ref="E21:G21"/>
    <mergeCell ref="E22:G22"/>
    <mergeCell ref="E23:G23"/>
    <mergeCell ref="E17:G17"/>
    <mergeCell ref="E18:G18"/>
    <mergeCell ref="E19:G19"/>
    <mergeCell ref="E20:G20"/>
    <mergeCell ref="A2:H2"/>
    <mergeCell ref="A1:H1"/>
    <mergeCell ref="E15:G15"/>
    <mergeCell ref="E16:G16"/>
    <mergeCell ref="E10:G10"/>
    <mergeCell ref="E11:G11"/>
    <mergeCell ref="E12:G12"/>
    <mergeCell ref="E13:G13"/>
    <mergeCell ref="E14:G14"/>
    <mergeCell ref="A10:B10"/>
  </mergeCells>
  <printOptions horizontalCentered="1"/>
  <pageMargins left="0.4724409448818898" right="0.4724409448818898" top="0.2755905511811024" bottom="0.35433070866141736" header="0.2362204724409449" footer="0.35433070866141736"/>
  <pageSetup fitToHeight="100" horizontalDpi="600" verticalDpi="600" orientation="landscape" paperSize="9" scale="90" r:id="rId1"/>
  <headerFooter alignWithMargins="0"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7C80"/>
  </sheetPr>
  <dimension ref="A1:R28"/>
  <sheetViews>
    <sheetView showGridLines="0" zoomScale="75" zoomScaleNormal="75" workbookViewId="0" topLeftCell="A1">
      <selection activeCell="F7" sqref="F7"/>
    </sheetView>
  </sheetViews>
  <sheetFormatPr defaultColWidth="9.140625" defaultRowHeight="18.75" customHeight="1"/>
  <cols>
    <col min="1" max="3" width="17.140625" style="145" customWidth="1"/>
    <col min="4" max="5" width="16.421875" style="145" customWidth="1"/>
    <col min="6" max="7" width="15.140625" style="145" customWidth="1"/>
    <col min="8" max="8" width="34.00390625" style="145" customWidth="1"/>
    <col min="9" max="16384" width="9.140625" style="145" customWidth="1"/>
  </cols>
  <sheetData>
    <row r="1" spans="1:8" ht="30">
      <c r="A1" s="1031" t="s">
        <v>566</v>
      </c>
      <c r="B1" s="1031"/>
      <c r="C1" s="1031"/>
      <c r="D1" s="1031"/>
      <c r="E1" s="1031"/>
      <c r="F1" s="1031"/>
      <c r="G1" s="1031"/>
      <c r="H1" s="1031"/>
    </row>
    <row r="2" spans="1:8" s="269" customFormat="1" ht="30">
      <c r="A2" s="967" t="s">
        <v>390</v>
      </c>
      <c r="B2" s="967"/>
      <c r="C2" s="967"/>
      <c r="D2" s="967"/>
      <c r="E2" s="967"/>
      <c r="F2" s="967"/>
      <c r="G2" s="967"/>
      <c r="H2" s="967"/>
    </row>
    <row r="3" spans="1:8" s="120" customFormat="1" ht="54" customHeight="1">
      <c r="A3" s="392" t="s">
        <v>194</v>
      </c>
      <c r="B3" s="1006"/>
      <c r="C3" s="1006"/>
      <c r="D3" s="117"/>
      <c r="E3" s="118"/>
      <c r="F3" s="118"/>
      <c r="G3" s="118"/>
      <c r="H3" s="119"/>
    </row>
    <row r="4" spans="1:8" s="149" customFormat="1" ht="24">
      <c r="A4" s="116"/>
      <c r="B4" s="116"/>
      <c r="C4" s="146"/>
      <c r="D4" s="147"/>
      <c r="E4" s="148"/>
      <c r="F4" s="148"/>
      <c r="G4" s="148"/>
      <c r="H4" s="148"/>
    </row>
    <row r="5" spans="1:8" s="149" customFormat="1" ht="24.75" thickBot="1">
      <c r="A5" s="116"/>
      <c r="B5" s="150" t="s">
        <v>326</v>
      </c>
      <c r="C5" s="151">
        <f>SUM(C6:C8)</f>
        <v>0</v>
      </c>
      <c r="D5" s="152" t="s">
        <v>30</v>
      </c>
      <c r="E5" s="153">
        <f>SUM(E6:E8)</f>
        <v>0</v>
      </c>
      <c r="F5" s="152" t="s">
        <v>31</v>
      </c>
      <c r="G5" s="153">
        <f>SUM(G6:G8)</f>
        <v>0</v>
      </c>
      <c r="H5" s="152" t="s">
        <v>32</v>
      </c>
    </row>
    <row r="6" spans="2:8" ht="18" customHeight="1" thickTop="1">
      <c r="B6" s="145" t="s">
        <v>33</v>
      </c>
      <c r="C6" s="154">
        <v>0</v>
      </c>
      <c r="D6" s="145" t="s">
        <v>32</v>
      </c>
      <c r="E6" s="154">
        <v>0</v>
      </c>
      <c r="F6" s="145" t="s">
        <v>32</v>
      </c>
      <c r="G6" s="154">
        <f>C6-E6</f>
        <v>0</v>
      </c>
      <c r="H6" s="145" t="s">
        <v>32</v>
      </c>
    </row>
    <row r="7" spans="2:8" ht="18" customHeight="1">
      <c r="B7" s="145" t="s">
        <v>34</v>
      </c>
      <c r="C7" s="154">
        <v>0</v>
      </c>
      <c r="D7" s="145" t="s">
        <v>32</v>
      </c>
      <c r="E7" s="154">
        <v>0</v>
      </c>
      <c r="F7" s="145" t="s">
        <v>32</v>
      </c>
      <c r="G7" s="154">
        <f>C7-E7</f>
        <v>0</v>
      </c>
      <c r="H7" s="145" t="s">
        <v>32</v>
      </c>
    </row>
    <row r="8" spans="2:8" ht="18" customHeight="1">
      <c r="B8" s="145" t="s">
        <v>35</v>
      </c>
      <c r="C8" s="154">
        <v>0</v>
      </c>
      <c r="D8" s="145" t="s">
        <v>32</v>
      </c>
      <c r="E8" s="154">
        <v>0</v>
      </c>
      <c r="F8" s="145" t="s">
        <v>32</v>
      </c>
      <c r="G8" s="154">
        <f>C8-E8</f>
        <v>0</v>
      </c>
      <c r="H8" s="145" t="s">
        <v>32</v>
      </c>
    </row>
    <row r="9" spans="8:18" ht="18" customHeight="1">
      <c r="H9" s="155" t="s">
        <v>12</v>
      </c>
      <c r="Q9" s="145">
        <f>SUM(Q11:Q17)</f>
        <v>0</v>
      </c>
      <c r="R9" s="156"/>
    </row>
    <row r="10" spans="1:8" s="159" customFormat="1" ht="55.5" customHeight="1">
      <c r="A10" s="1034" t="s">
        <v>353</v>
      </c>
      <c r="B10" s="1038"/>
      <c r="C10" s="157" t="s">
        <v>45</v>
      </c>
      <c r="D10" s="158" t="s">
        <v>37</v>
      </c>
      <c r="E10" s="1034" t="s">
        <v>38</v>
      </c>
      <c r="F10" s="1035"/>
      <c r="G10" s="1035"/>
      <c r="H10" s="158" t="s">
        <v>39</v>
      </c>
    </row>
    <row r="11" spans="1:8" ht="18" customHeight="1">
      <c r="A11" s="160"/>
      <c r="B11" s="161"/>
      <c r="C11" s="160"/>
      <c r="D11" s="162"/>
      <c r="E11" s="1036"/>
      <c r="F11" s="1037"/>
      <c r="G11" s="1037"/>
      <c r="H11" s="163"/>
    </row>
    <row r="12" spans="1:8" ht="18" customHeight="1">
      <c r="A12" s="164"/>
      <c r="B12" s="165"/>
      <c r="C12" s="164"/>
      <c r="D12" s="166"/>
      <c r="E12" s="1032"/>
      <c r="F12" s="1033"/>
      <c r="G12" s="1033"/>
      <c r="H12" s="166"/>
    </row>
    <row r="13" spans="1:8" ht="18" customHeight="1">
      <c r="A13" s="164"/>
      <c r="B13" s="165"/>
      <c r="C13" s="164"/>
      <c r="D13" s="166"/>
      <c r="E13" s="1032"/>
      <c r="F13" s="1033"/>
      <c r="G13" s="1033"/>
      <c r="H13" s="166"/>
    </row>
    <row r="14" spans="1:8" ht="18" customHeight="1">
      <c r="A14" s="164"/>
      <c r="B14" s="165"/>
      <c r="C14" s="164"/>
      <c r="D14" s="166"/>
      <c r="E14" s="1032"/>
      <c r="F14" s="1033"/>
      <c r="G14" s="1033"/>
      <c r="H14" s="166"/>
    </row>
    <row r="15" spans="1:8" ht="18" customHeight="1">
      <c r="A15" s="164"/>
      <c r="B15" s="165"/>
      <c r="C15" s="164"/>
      <c r="D15" s="166"/>
      <c r="E15" s="1032"/>
      <c r="F15" s="1033"/>
      <c r="G15" s="1033"/>
      <c r="H15" s="166"/>
    </row>
    <row r="16" spans="1:8" ht="18" customHeight="1">
      <c r="A16" s="164"/>
      <c r="B16" s="165"/>
      <c r="C16" s="164"/>
      <c r="D16" s="166"/>
      <c r="E16" s="1032"/>
      <c r="F16" s="1033"/>
      <c r="G16" s="1033"/>
      <c r="H16" s="166"/>
    </row>
    <row r="17" spans="1:8" ht="18" customHeight="1">
      <c r="A17" s="164"/>
      <c r="B17" s="165"/>
      <c r="C17" s="164"/>
      <c r="D17" s="166"/>
      <c r="E17" s="1032"/>
      <c r="F17" s="1033"/>
      <c r="G17" s="1033"/>
      <c r="H17" s="166"/>
    </row>
    <row r="18" spans="1:17" ht="18" customHeight="1">
      <c r="A18" s="164"/>
      <c r="B18" s="165"/>
      <c r="C18" s="164"/>
      <c r="D18" s="166"/>
      <c r="E18" s="1032"/>
      <c r="F18" s="1033"/>
      <c r="G18" s="1033"/>
      <c r="H18" s="166"/>
      <c r="Q18" s="145">
        <f>SUM(Q19:Q26)</f>
        <v>0</v>
      </c>
    </row>
    <row r="19" spans="1:8" ht="18" customHeight="1">
      <c r="A19" s="164"/>
      <c r="B19" s="165"/>
      <c r="C19" s="164"/>
      <c r="D19" s="166"/>
      <c r="E19" s="1032"/>
      <c r="F19" s="1033"/>
      <c r="G19" s="1033"/>
      <c r="H19" s="166"/>
    </row>
    <row r="20" spans="1:8" ht="18" customHeight="1">
      <c r="A20" s="164"/>
      <c r="B20" s="165"/>
      <c r="C20" s="164"/>
      <c r="D20" s="166"/>
      <c r="E20" s="1032"/>
      <c r="F20" s="1033"/>
      <c r="G20" s="1033"/>
      <c r="H20" s="166"/>
    </row>
    <row r="21" spans="1:8" ht="18" customHeight="1">
      <c r="A21" s="164"/>
      <c r="B21" s="165"/>
      <c r="C21" s="164"/>
      <c r="D21" s="166"/>
      <c r="E21" s="1032"/>
      <c r="F21" s="1033"/>
      <c r="G21" s="1033"/>
      <c r="H21" s="166"/>
    </row>
    <row r="22" spans="1:8" ht="18" customHeight="1">
      <c r="A22" s="164"/>
      <c r="B22" s="165"/>
      <c r="C22" s="164"/>
      <c r="D22" s="166"/>
      <c r="E22" s="1032"/>
      <c r="F22" s="1033"/>
      <c r="G22" s="1033"/>
      <c r="H22" s="166"/>
    </row>
    <row r="23" spans="1:8" ht="18" customHeight="1">
      <c r="A23" s="167"/>
      <c r="B23" s="168"/>
      <c r="C23" s="167"/>
      <c r="D23" s="169"/>
      <c r="E23" s="1041"/>
      <c r="F23" s="1042"/>
      <c r="G23" s="1042"/>
      <c r="H23" s="169"/>
    </row>
    <row r="24" spans="1:8" s="171" customFormat="1" ht="18" customHeight="1" thickBot="1">
      <c r="A24" s="1039" t="s">
        <v>23</v>
      </c>
      <c r="B24" s="1040"/>
      <c r="C24" s="170"/>
      <c r="D24" s="170"/>
      <c r="H24" s="172"/>
    </row>
    <row r="25" spans="1:8" s="171" customFormat="1" ht="18" customHeight="1" thickTop="1">
      <c r="A25" s="173"/>
      <c r="B25" s="173"/>
      <c r="C25" s="174"/>
      <c r="D25" s="174"/>
      <c r="H25" s="175"/>
    </row>
    <row r="26" spans="1:8" ht="18" customHeight="1">
      <c r="A26" s="80" t="s">
        <v>354</v>
      </c>
      <c r="H26" s="176"/>
    </row>
    <row r="27" ht="18" customHeight="1">
      <c r="A27" s="145" t="s">
        <v>122</v>
      </c>
    </row>
    <row r="28" spans="1:2" ht="18" customHeight="1">
      <c r="A28" s="177" t="s">
        <v>123</v>
      </c>
      <c r="B28" s="177"/>
    </row>
    <row r="29" ht="18" customHeight="1"/>
  </sheetData>
  <sheetProtection/>
  <mergeCells count="19">
    <mergeCell ref="A1:H1"/>
    <mergeCell ref="A2:H2"/>
    <mergeCell ref="B3:C3"/>
    <mergeCell ref="A10:B10"/>
    <mergeCell ref="E10:G10"/>
    <mergeCell ref="E11:G11"/>
    <mergeCell ref="E12:G12"/>
    <mergeCell ref="E13:G13"/>
    <mergeCell ref="E14:G14"/>
    <mergeCell ref="E15:G15"/>
    <mergeCell ref="E16:G16"/>
    <mergeCell ref="E17:G17"/>
    <mergeCell ref="A24:B24"/>
    <mergeCell ref="E18:G18"/>
    <mergeCell ref="E19:G19"/>
    <mergeCell ref="E20:G20"/>
    <mergeCell ref="E21:G21"/>
    <mergeCell ref="E22:G22"/>
    <mergeCell ref="E23:G23"/>
  </mergeCells>
  <printOptions horizontalCentered="1"/>
  <pageMargins left="0.4724409448818898" right="0.4724409448818898" top="0.2755905511811024" bottom="0.35433070866141736" header="0.2362204724409449" footer="0.35433070866141736"/>
  <pageSetup fitToHeight="100" horizontalDpi="600" verticalDpi="600" orientation="landscape" paperSize="9" scale="90" r:id="rId1"/>
  <headerFooter alignWithMargins="0"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9"/>
  </sheetPr>
  <dimension ref="A1:S51"/>
  <sheetViews>
    <sheetView workbookViewId="0" topLeftCell="A1">
      <selection activeCell="G8" sqref="G8:G10"/>
    </sheetView>
  </sheetViews>
  <sheetFormatPr defaultColWidth="8.00390625" defaultRowHeight="12.75"/>
  <cols>
    <col min="1" max="2" width="5.7109375" style="342" customWidth="1"/>
    <col min="3" max="3" width="35.140625" style="342" customWidth="1"/>
    <col min="4" max="6" width="8.7109375" style="342" customWidth="1"/>
    <col min="7" max="7" width="11.7109375" style="342" bestFit="1" customWidth="1"/>
    <col min="8" max="8" width="11.7109375" style="342" customWidth="1"/>
    <col min="9" max="11" width="5.421875" style="342" customWidth="1"/>
    <col min="12" max="12" width="8.8515625" style="342" bestFit="1" customWidth="1"/>
    <col min="13" max="13" width="6.421875" style="342" bestFit="1" customWidth="1"/>
    <col min="14" max="16" width="10.7109375" style="342" customWidth="1"/>
    <col min="17" max="18" width="12.8515625" style="342" customWidth="1"/>
    <col min="19" max="19" width="25.57421875" style="342" customWidth="1"/>
    <col min="20" max="16384" width="8.00390625" style="342" customWidth="1"/>
  </cols>
  <sheetData>
    <row r="1" spans="1:19" ht="27">
      <c r="A1" s="1014" t="s">
        <v>566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S1" s="1014"/>
    </row>
    <row r="2" spans="1:19" ht="23.25" customHeight="1">
      <c r="A2" s="1014" t="s">
        <v>389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</row>
    <row r="4" spans="1:6" s="346" customFormat="1" ht="21">
      <c r="A4" s="344" t="s">
        <v>178</v>
      </c>
      <c r="B4" s="344"/>
      <c r="C4" s="344"/>
      <c r="D4" s="345"/>
      <c r="E4" s="345"/>
      <c r="F4" s="345"/>
    </row>
    <row r="5" spans="1:3" s="346" customFormat="1" ht="21">
      <c r="A5" s="344" t="s">
        <v>179</v>
      </c>
      <c r="B5" s="344"/>
      <c r="C5" s="344"/>
    </row>
    <row r="6" ht="18">
      <c r="S6" s="347" t="s">
        <v>251</v>
      </c>
    </row>
    <row r="7" spans="1:19" s="343" customFormat="1" ht="17.25" customHeight="1">
      <c r="A7" s="1015" t="s">
        <v>349</v>
      </c>
      <c r="B7" s="1043"/>
      <c r="C7" s="1021" t="s">
        <v>261</v>
      </c>
      <c r="D7" s="1015" t="s">
        <v>314</v>
      </c>
      <c r="E7" s="1016"/>
      <c r="F7" s="1015" t="s">
        <v>363</v>
      </c>
      <c r="G7" s="1016"/>
      <c r="H7" s="1028" t="s">
        <v>561</v>
      </c>
      <c r="I7" s="1029"/>
      <c r="J7" s="1029"/>
      <c r="K7" s="1029"/>
      <c r="L7" s="1029"/>
      <c r="M7" s="1029"/>
      <c r="N7" s="1029"/>
      <c r="O7" s="1029"/>
      <c r="P7" s="1029"/>
      <c r="Q7" s="1029"/>
      <c r="R7" s="1030"/>
      <c r="S7" s="1021" t="s">
        <v>253</v>
      </c>
    </row>
    <row r="8" spans="1:19" s="343" customFormat="1" ht="20.25" customHeight="1">
      <c r="A8" s="1044"/>
      <c r="B8" s="1045"/>
      <c r="C8" s="1022"/>
      <c r="D8" s="1024" t="s">
        <v>180</v>
      </c>
      <c r="E8" s="1024" t="s">
        <v>22</v>
      </c>
      <c r="F8" s="1024" t="s">
        <v>180</v>
      </c>
      <c r="G8" s="1021" t="s">
        <v>656</v>
      </c>
      <c r="H8" s="1021" t="s">
        <v>342</v>
      </c>
      <c r="I8" s="1015" t="s">
        <v>346</v>
      </c>
      <c r="J8" s="1048"/>
      <c r="K8" s="1016"/>
      <c r="L8" s="1021" t="s">
        <v>356</v>
      </c>
      <c r="M8" s="1021" t="s">
        <v>357</v>
      </c>
      <c r="N8" s="1021" t="s">
        <v>355</v>
      </c>
      <c r="O8" s="1021" t="s">
        <v>42</v>
      </c>
      <c r="P8" s="1021" t="s">
        <v>43</v>
      </c>
      <c r="Q8" s="1021" t="s">
        <v>19</v>
      </c>
      <c r="R8" s="1021" t="s">
        <v>40</v>
      </c>
      <c r="S8" s="1022"/>
    </row>
    <row r="9" spans="1:19" s="343" customFormat="1" ht="20.25" customHeight="1">
      <c r="A9" s="1046"/>
      <c r="B9" s="1047"/>
      <c r="C9" s="1022"/>
      <c r="D9" s="1025"/>
      <c r="E9" s="1025"/>
      <c r="F9" s="1025"/>
      <c r="G9" s="1025"/>
      <c r="H9" s="1022"/>
      <c r="I9" s="1019"/>
      <c r="J9" s="1049"/>
      <c r="K9" s="1020"/>
      <c r="L9" s="1025"/>
      <c r="M9" s="1025"/>
      <c r="N9" s="1022"/>
      <c r="O9" s="1022"/>
      <c r="P9" s="1022"/>
      <c r="Q9" s="1022"/>
      <c r="R9" s="1022"/>
      <c r="S9" s="1022"/>
    </row>
    <row r="10" spans="1:19" s="343" customFormat="1" ht="20.25" customHeight="1">
      <c r="A10" s="492" t="s">
        <v>347</v>
      </c>
      <c r="B10" s="492" t="s">
        <v>348</v>
      </c>
      <c r="C10" s="1023"/>
      <c r="D10" s="1026"/>
      <c r="E10" s="1026"/>
      <c r="F10" s="1026"/>
      <c r="G10" s="1026"/>
      <c r="H10" s="1023"/>
      <c r="I10" s="481" t="s">
        <v>343</v>
      </c>
      <c r="J10" s="481" t="s">
        <v>344</v>
      </c>
      <c r="K10" s="481" t="s">
        <v>345</v>
      </c>
      <c r="L10" s="1026"/>
      <c r="M10" s="1026"/>
      <c r="N10" s="1023"/>
      <c r="O10" s="1023"/>
      <c r="P10" s="1023"/>
      <c r="Q10" s="1023"/>
      <c r="R10" s="1023"/>
      <c r="S10" s="1023"/>
    </row>
    <row r="11" spans="1:19" s="378" customFormat="1" ht="18.75" thickBot="1">
      <c r="A11" s="350"/>
      <c r="B11" s="350"/>
      <c r="C11" s="349" t="s">
        <v>23</v>
      </c>
      <c r="D11" s="349"/>
      <c r="E11" s="349"/>
      <c r="F11" s="349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77"/>
    </row>
    <row r="12" spans="1:19" ht="17.25" customHeight="1" thickTop="1">
      <c r="A12" s="382"/>
      <c r="B12" s="382"/>
      <c r="C12" s="352" t="s">
        <v>214</v>
      </c>
      <c r="D12" s="379"/>
      <c r="E12" s="379"/>
      <c r="F12" s="379"/>
      <c r="G12" s="379"/>
      <c r="H12" s="485"/>
      <c r="I12" s="485"/>
      <c r="J12" s="485"/>
      <c r="K12" s="485"/>
      <c r="L12" s="380"/>
      <c r="M12" s="380"/>
      <c r="N12" s="380"/>
      <c r="O12" s="380"/>
      <c r="P12" s="381"/>
      <c r="Q12" s="381"/>
      <c r="R12" s="381"/>
      <c r="S12" s="382"/>
    </row>
    <row r="13" spans="1:19" ht="17.25" customHeight="1">
      <c r="A13" s="353"/>
      <c r="B13" s="353"/>
      <c r="C13" s="355" t="s">
        <v>391</v>
      </c>
      <c r="D13" s="353"/>
      <c r="E13" s="353"/>
      <c r="F13" s="353"/>
      <c r="G13" s="353"/>
      <c r="H13" s="486"/>
      <c r="I13" s="486"/>
      <c r="J13" s="486"/>
      <c r="K13" s="486"/>
      <c r="L13" s="354"/>
      <c r="M13" s="354"/>
      <c r="N13" s="354"/>
      <c r="O13" s="354"/>
      <c r="P13" s="383"/>
      <c r="Q13" s="383"/>
      <c r="R13" s="383"/>
      <c r="S13" s="353"/>
    </row>
    <row r="14" spans="1:19" ht="17.25" customHeight="1">
      <c r="A14" s="353"/>
      <c r="B14" s="353"/>
      <c r="C14" s="384" t="s">
        <v>254</v>
      </c>
      <c r="D14" s="382"/>
      <c r="E14" s="382"/>
      <c r="F14" s="382"/>
      <c r="G14" s="382"/>
      <c r="H14" s="487"/>
      <c r="I14" s="487"/>
      <c r="J14" s="487"/>
      <c r="K14" s="487"/>
      <c r="L14" s="385"/>
      <c r="M14" s="385"/>
      <c r="N14" s="385"/>
      <c r="O14" s="385"/>
      <c r="P14" s="386"/>
      <c r="Q14" s="386"/>
      <c r="R14" s="386"/>
      <c r="S14" s="382"/>
    </row>
    <row r="15" spans="1:19" ht="17.25" customHeight="1">
      <c r="A15" s="353"/>
      <c r="B15" s="353"/>
      <c r="C15" s="355" t="s">
        <v>184</v>
      </c>
      <c r="D15" s="353"/>
      <c r="E15" s="353"/>
      <c r="F15" s="353"/>
      <c r="G15" s="353"/>
      <c r="H15" s="486"/>
      <c r="I15" s="486"/>
      <c r="J15" s="486"/>
      <c r="K15" s="486"/>
      <c r="L15" s="354"/>
      <c r="M15" s="354"/>
      <c r="N15" s="354"/>
      <c r="O15" s="354"/>
      <c r="P15" s="383"/>
      <c r="Q15" s="383"/>
      <c r="R15" s="383"/>
      <c r="S15" s="353"/>
    </row>
    <row r="16" spans="1:19" ht="17.25" customHeight="1">
      <c r="A16" s="353"/>
      <c r="B16" s="353"/>
      <c r="C16" s="356" t="s">
        <v>44</v>
      </c>
      <c r="D16" s="357"/>
      <c r="E16" s="357"/>
      <c r="F16" s="357"/>
      <c r="G16" s="353"/>
      <c r="H16" s="486"/>
      <c r="I16" s="486"/>
      <c r="J16" s="486"/>
      <c r="K16" s="486"/>
      <c r="L16" s="354"/>
      <c r="M16" s="354"/>
      <c r="N16" s="354"/>
      <c r="O16" s="354"/>
      <c r="P16" s="383"/>
      <c r="Q16" s="383"/>
      <c r="R16" s="383"/>
      <c r="S16" s="353"/>
    </row>
    <row r="17" spans="1:19" ht="17.25" customHeight="1">
      <c r="A17" s="353"/>
      <c r="B17" s="353"/>
      <c r="C17" s="356" t="s">
        <v>188</v>
      </c>
      <c r="D17" s="356"/>
      <c r="E17" s="356"/>
      <c r="F17" s="356"/>
      <c r="G17" s="353"/>
      <c r="H17" s="486"/>
      <c r="I17" s="486"/>
      <c r="J17" s="486"/>
      <c r="K17" s="486"/>
      <c r="L17" s="354"/>
      <c r="M17" s="354"/>
      <c r="N17" s="354"/>
      <c r="O17" s="354"/>
      <c r="P17" s="383"/>
      <c r="Q17" s="383"/>
      <c r="R17" s="383"/>
      <c r="S17" s="359" t="s">
        <v>185</v>
      </c>
    </row>
    <row r="18" spans="1:19" ht="17.25" customHeight="1">
      <c r="A18" s="353"/>
      <c r="B18" s="353"/>
      <c r="C18" s="356" t="s">
        <v>264</v>
      </c>
      <c r="D18" s="356"/>
      <c r="E18" s="356"/>
      <c r="F18" s="356"/>
      <c r="G18" s="383"/>
      <c r="H18" s="383"/>
      <c r="I18" s="383"/>
      <c r="J18" s="383"/>
      <c r="K18" s="383"/>
      <c r="L18" s="383"/>
      <c r="M18" s="353"/>
      <c r="N18" s="353"/>
      <c r="O18" s="354"/>
      <c r="P18" s="383"/>
      <c r="Q18" s="383"/>
      <c r="R18" s="383"/>
      <c r="S18" s="359" t="s">
        <v>186</v>
      </c>
    </row>
    <row r="19" spans="1:19" ht="17.25" customHeight="1">
      <c r="A19" s="353"/>
      <c r="B19" s="353"/>
      <c r="C19" s="387" t="s">
        <v>265</v>
      </c>
      <c r="D19" s="354"/>
      <c r="E19" s="354"/>
      <c r="F19" s="354"/>
      <c r="G19" s="354"/>
      <c r="H19" s="486"/>
      <c r="I19" s="486"/>
      <c r="J19" s="486"/>
      <c r="K19" s="486"/>
      <c r="L19" s="354"/>
      <c r="M19" s="354"/>
      <c r="N19" s="354"/>
      <c r="O19" s="354"/>
      <c r="P19" s="383"/>
      <c r="Q19" s="354"/>
      <c r="R19" s="354"/>
      <c r="S19" s="353"/>
    </row>
    <row r="20" spans="1:19" ht="17.25" customHeight="1">
      <c r="A20" s="353"/>
      <c r="B20" s="353"/>
      <c r="C20" s="361" t="s">
        <v>266</v>
      </c>
      <c r="D20" s="354"/>
      <c r="E20" s="354"/>
      <c r="F20" s="354"/>
      <c r="G20" s="354"/>
      <c r="H20" s="383"/>
      <c r="I20" s="383"/>
      <c r="J20" s="383"/>
      <c r="K20" s="383"/>
      <c r="L20" s="383"/>
      <c r="M20" s="353"/>
      <c r="N20" s="353"/>
      <c r="O20" s="353"/>
      <c r="P20" s="353"/>
      <c r="Q20" s="354"/>
      <c r="R20" s="354"/>
      <c r="S20" s="353"/>
    </row>
    <row r="21" spans="1:19" ht="17.25" customHeight="1">
      <c r="A21" s="353"/>
      <c r="B21" s="353"/>
      <c r="C21" s="361" t="s">
        <v>267</v>
      </c>
      <c r="D21" s="354"/>
      <c r="E21" s="354"/>
      <c r="F21" s="354"/>
      <c r="G21" s="354"/>
      <c r="H21" s="383"/>
      <c r="I21" s="383"/>
      <c r="J21" s="383"/>
      <c r="K21" s="383"/>
      <c r="L21" s="383"/>
      <c r="M21" s="353"/>
      <c r="N21" s="353"/>
      <c r="O21" s="353"/>
      <c r="P21" s="353"/>
      <c r="Q21" s="354"/>
      <c r="R21" s="354"/>
      <c r="S21" s="353"/>
    </row>
    <row r="22" spans="1:19" ht="17.25" customHeight="1">
      <c r="A22" s="353"/>
      <c r="B22" s="353"/>
      <c r="C22" s="361" t="s">
        <v>268</v>
      </c>
      <c r="D22" s="354"/>
      <c r="E22" s="354"/>
      <c r="F22" s="354"/>
      <c r="G22" s="354"/>
      <c r="H22" s="383"/>
      <c r="I22" s="383"/>
      <c r="J22" s="383"/>
      <c r="K22" s="383"/>
      <c r="L22" s="383"/>
      <c r="M22" s="353"/>
      <c r="N22" s="353"/>
      <c r="O22" s="353"/>
      <c r="P22" s="353"/>
      <c r="Q22" s="354"/>
      <c r="R22" s="354"/>
      <c r="S22" s="353"/>
    </row>
    <row r="23" spans="1:19" ht="17.25" customHeight="1">
      <c r="A23" s="353"/>
      <c r="B23" s="353"/>
      <c r="C23" s="361" t="s">
        <v>269</v>
      </c>
      <c r="D23" s="354"/>
      <c r="E23" s="354"/>
      <c r="F23" s="354"/>
      <c r="G23" s="354"/>
      <c r="H23" s="383"/>
      <c r="I23" s="383"/>
      <c r="J23" s="383"/>
      <c r="K23" s="383"/>
      <c r="L23" s="383"/>
      <c r="M23" s="353"/>
      <c r="N23" s="353"/>
      <c r="O23" s="353"/>
      <c r="P23" s="353"/>
      <c r="Q23" s="354"/>
      <c r="R23" s="354"/>
      <c r="S23" s="353"/>
    </row>
    <row r="24" spans="1:19" ht="17.25" customHeight="1">
      <c r="A24" s="353"/>
      <c r="B24" s="353"/>
      <c r="C24" s="361" t="s">
        <v>269</v>
      </c>
      <c r="D24" s="354"/>
      <c r="E24" s="354"/>
      <c r="F24" s="354"/>
      <c r="G24" s="354"/>
      <c r="H24" s="383"/>
      <c r="I24" s="383"/>
      <c r="J24" s="383"/>
      <c r="K24" s="383"/>
      <c r="L24" s="383"/>
      <c r="M24" s="353"/>
      <c r="N24" s="353"/>
      <c r="O24" s="353"/>
      <c r="P24" s="353"/>
      <c r="Q24" s="354"/>
      <c r="R24" s="354"/>
      <c r="S24" s="353"/>
    </row>
    <row r="25" spans="1:19" ht="17.25" customHeight="1">
      <c r="A25" s="353"/>
      <c r="B25" s="353"/>
      <c r="C25" s="361" t="s">
        <v>269</v>
      </c>
      <c r="D25" s="354"/>
      <c r="E25" s="354"/>
      <c r="F25" s="354"/>
      <c r="G25" s="354"/>
      <c r="H25" s="383"/>
      <c r="I25" s="383"/>
      <c r="J25" s="383"/>
      <c r="K25" s="383"/>
      <c r="L25" s="383"/>
      <c r="M25" s="353"/>
      <c r="N25" s="353"/>
      <c r="O25" s="353"/>
      <c r="P25" s="353"/>
      <c r="Q25" s="354"/>
      <c r="R25" s="354"/>
      <c r="S25" s="353"/>
    </row>
    <row r="26" spans="1:19" ht="17.25" customHeight="1">
      <c r="A26" s="353"/>
      <c r="B26" s="353"/>
      <c r="C26" s="387" t="s">
        <v>189</v>
      </c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83"/>
      <c r="Q26" s="354"/>
      <c r="R26" s="354"/>
      <c r="S26" s="353"/>
    </row>
    <row r="27" spans="1:19" ht="17.25" customHeight="1">
      <c r="A27" s="353"/>
      <c r="B27" s="353"/>
      <c r="C27" s="361" t="s">
        <v>270</v>
      </c>
      <c r="D27" s="354"/>
      <c r="E27" s="354"/>
      <c r="F27" s="354"/>
      <c r="G27" s="354"/>
      <c r="H27" s="383"/>
      <c r="I27" s="383"/>
      <c r="J27" s="383"/>
      <c r="K27" s="383"/>
      <c r="L27" s="383"/>
      <c r="M27" s="383"/>
      <c r="N27" s="353"/>
      <c r="O27" s="383"/>
      <c r="P27" s="383"/>
      <c r="Q27" s="354"/>
      <c r="R27" s="354"/>
      <c r="S27" s="353"/>
    </row>
    <row r="28" spans="1:19" ht="17.25" customHeight="1">
      <c r="A28" s="353"/>
      <c r="B28" s="353"/>
      <c r="C28" s="361" t="s">
        <v>271</v>
      </c>
      <c r="D28" s="354"/>
      <c r="E28" s="354"/>
      <c r="F28" s="354"/>
      <c r="G28" s="354"/>
      <c r="H28" s="383"/>
      <c r="I28" s="383"/>
      <c r="J28" s="383"/>
      <c r="K28" s="383"/>
      <c r="L28" s="383"/>
      <c r="M28" s="383"/>
      <c r="N28" s="353"/>
      <c r="O28" s="383"/>
      <c r="P28" s="383"/>
      <c r="Q28" s="354"/>
      <c r="R28" s="354"/>
      <c r="S28" s="353"/>
    </row>
    <row r="29" spans="1:19" ht="17.25" customHeight="1">
      <c r="A29" s="353"/>
      <c r="B29" s="353"/>
      <c r="C29" s="361" t="s">
        <v>272</v>
      </c>
      <c r="D29" s="354"/>
      <c r="E29" s="354"/>
      <c r="F29" s="354"/>
      <c r="G29" s="354"/>
      <c r="H29" s="383"/>
      <c r="I29" s="383"/>
      <c r="J29" s="383"/>
      <c r="K29" s="383"/>
      <c r="L29" s="383"/>
      <c r="M29" s="383"/>
      <c r="N29" s="353"/>
      <c r="O29" s="383"/>
      <c r="P29" s="383"/>
      <c r="Q29" s="354"/>
      <c r="R29" s="354"/>
      <c r="S29" s="353"/>
    </row>
    <row r="30" spans="1:19" ht="17.25" customHeight="1">
      <c r="A30" s="353"/>
      <c r="B30" s="353"/>
      <c r="C30" s="387" t="s">
        <v>190</v>
      </c>
      <c r="D30" s="354"/>
      <c r="E30" s="354"/>
      <c r="F30" s="354"/>
      <c r="G30" s="354"/>
      <c r="H30" s="354"/>
      <c r="I30" s="354"/>
      <c r="J30" s="354"/>
      <c r="K30" s="354"/>
      <c r="L30" s="375"/>
      <c r="M30" s="354"/>
      <c r="N30" s="354"/>
      <c r="O30" s="354"/>
      <c r="P30" s="383"/>
      <c r="Q30" s="354"/>
      <c r="R30" s="354"/>
      <c r="S30" s="353"/>
    </row>
    <row r="31" spans="1:19" ht="17.25" customHeight="1">
      <c r="A31" s="353"/>
      <c r="B31" s="353"/>
      <c r="C31" s="361" t="s">
        <v>273</v>
      </c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83"/>
      <c r="P31" s="383"/>
      <c r="Q31" s="354"/>
      <c r="R31" s="354"/>
      <c r="S31" s="353"/>
    </row>
    <row r="32" spans="1:19" ht="17.25" customHeight="1">
      <c r="A32" s="369"/>
      <c r="B32" s="369"/>
      <c r="C32" s="366" t="s">
        <v>220</v>
      </c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9"/>
    </row>
    <row r="33" spans="1:19" ht="17.25" customHeight="1">
      <c r="A33" s="382"/>
      <c r="B33" s="382"/>
      <c r="C33" s="388" t="s">
        <v>191</v>
      </c>
      <c r="D33" s="388"/>
      <c r="E33" s="388"/>
      <c r="F33" s="388"/>
      <c r="G33" s="386"/>
      <c r="H33" s="487"/>
      <c r="I33" s="487"/>
      <c r="J33" s="487"/>
      <c r="K33" s="487"/>
      <c r="L33" s="385"/>
      <c r="M33" s="385"/>
      <c r="N33" s="385"/>
      <c r="O33" s="385"/>
      <c r="P33" s="386"/>
      <c r="Q33" s="385"/>
      <c r="R33" s="385"/>
      <c r="S33" s="389" t="s">
        <v>185</v>
      </c>
    </row>
    <row r="34" spans="1:19" ht="17.25" customHeight="1">
      <c r="A34" s="353"/>
      <c r="B34" s="353"/>
      <c r="C34" s="356" t="s">
        <v>264</v>
      </c>
      <c r="D34" s="356"/>
      <c r="E34" s="356"/>
      <c r="F34" s="356"/>
      <c r="G34" s="383"/>
      <c r="H34" s="383"/>
      <c r="I34" s="383"/>
      <c r="J34" s="383"/>
      <c r="K34" s="383"/>
      <c r="L34" s="383"/>
      <c r="M34" s="353"/>
      <c r="N34" s="353"/>
      <c r="O34" s="354"/>
      <c r="P34" s="383"/>
      <c r="Q34" s="383"/>
      <c r="R34" s="383"/>
      <c r="S34" s="359" t="s">
        <v>186</v>
      </c>
    </row>
    <row r="35" spans="1:19" ht="17.25" customHeight="1">
      <c r="A35" s="353"/>
      <c r="B35" s="353"/>
      <c r="C35" s="387" t="s">
        <v>265</v>
      </c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83"/>
      <c r="Q35" s="354"/>
      <c r="R35" s="354"/>
      <c r="S35" s="353"/>
    </row>
    <row r="36" spans="1:19" ht="17.25" customHeight="1">
      <c r="A36" s="353"/>
      <c r="B36" s="353"/>
      <c r="C36" s="361" t="s">
        <v>266</v>
      </c>
      <c r="D36" s="354"/>
      <c r="E36" s="354"/>
      <c r="F36" s="354"/>
      <c r="G36" s="354"/>
      <c r="H36" s="383"/>
      <c r="I36" s="383"/>
      <c r="J36" s="383"/>
      <c r="K36" s="383"/>
      <c r="L36" s="383"/>
      <c r="M36" s="353"/>
      <c r="N36" s="353"/>
      <c r="O36" s="353"/>
      <c r="P36" s="353"/>
      <c r="Q36" s="354"/>
      <c r="R36" s="354"/>
      <c r="S36" s="353"/>
    </row>
    <row r="37" spans="1:19" ht="17.25" customHeight="1">
      <c r="A37" s="353"/>
      <c r="B37" s="353"/>
      <c r="C37" s="361" t="s">
        <v>267</v>
      </c>
      <c r="D37" s="354"/>
      <c r="E37" s="354"/>
      <c r="F37" s="354"/>
      <c r="G37" s="354"/>
      <c r="H37" s="383"/>
      <c r="I37" s="383"/>
      <c r="J37" s="383"/>
      <c r="K37" s="383"/>
      <c r="L37" s="383"/>
      <c r="M37" s="353"/>
      <c r="N37" s="353"/>
      <c r="O37" s="353"/>
      <c r="P37" s="353"/>
      <c r="Q37" s="354"/>
      <c r="R37" s="354"/>
      <c r="S37" s="353"/>
    </row>
    <row r="38" spans="1:19" ht="17.25" customHeight="1">
      <c r="A38" s="353"/>
      <c r="B38" s="353"/>
      <c r="C38" s="361" t="s">
        <v>268</v>
      </c>
      <c r="D38" s="354"/>
      <c r="E38" s="354"/>
      <c r="F38" s="354"/>
      <c r="G38" s="354"/>
      <c r="H38" s="383"/>
      <c r="I38" s="383"/>
      <c r="J38" s="383"/>
      <c r="K38" s="383"/>
      <c r="L38" s="383"/>
      <c r="M38" s="353"/>
      <c r="N38" s="353"/>
      <c r="O38" s="353"/>
      <c r="P38" s="353"/>
      <c r="Q38" s="354"/>
      <c r="R38" s="354"/>
      <c r="S38" s="353"/>
    </row>
    <row r="39" spans="1:19" ht="17.25" customHeight="1">
      <c r="A39" s="353"/>
      <c r="B39" s="353"/>
      <c r="C39" s="361" t="s">
        <v>269</v>
      </c>
      <c r="D39" s="354"/>
      <c r="E39" s="354"/>
      <c r="F39" s="354"/>
      <c r="G39" s="354"/>
      <c r="H39" s="383"/>
      <c r="I39" s="383"/>
      <c r="J39" s="383"/>
      <c r="K39" s="383"/>
      <c r="L39" s="383"/>
      <c r="M39" s="353"/>
      <c r="N39" s="353"/>
      <c r="O39" s="353"/>
      <c r="P39" s="353"/>
      <c r="Q39" s="354"/>
      <c r="R39" s="354"/>
      <c r="S39" s="353"/>
    </row>
    <row r="40" spans="1:19" ht="17.25" customHeight="1">
      <c r="A40" s="353"/>
      <c r="B40" s="353"/>
      <c r="C40" s="361" t="s">
        <v>269</v>
      </c>
      <c r="D40" s="354"/>
      <c r="E40" s="354"/>
      <c r="F40" s="354"/>
      <c r="G40" s="354"/>
      <c r="H40" s="383"/>
      <c r="I40" s="383"/>
      <c r="J40" s="383"/>
      <c r="K40" s="383"/>
      <c r="L40" s="383"/>
      <c r="M40" s="353"/>
      <c r="N40" s="353"/>
      <c r="O40" s="353"/>
      <c r="P40" s="353"/>
      <c r="Q40" s="354"/>
      <c r="R40" s="354"/>
      <c r="S40" s="353"/>
    </row>
    <row r="41" spans="1:19" ht="17.25" customHeight="1">
      <c r="A41" s="353"/>
      <c r="B41" s="353"/>
      <c r="C41" s="361" t="s">
        <v>269</v>
      </c>
      <c r="D41" s="354"/>
      <c r="E41" s="354"/>
      <c r="F41" s="354"/>
      <c r="G41" s="354"/>
      <c r="H41" s="383"/>
      <c r="I41" s="383"/>
      <c r="J41" s="383"/>
      <c r="K41" s="383"/>
      <c r="L41" s="383"/>
      <c r="M41" s="353"/>
      <c r="N41" s="353"/>
      <c r="O41" s="353"/>
      <c r="P41" s="353"/>
      <c r="Q41" s="354"/>
      <c r="R41" s="354"/>
      <c r="S41" s="353"/>
    </row>
    <row r="42" spans="1:19" ht="17.25" customHeight="1">
      <c r="A42" s="353"/>
      <c r="B42" s="353"/>
      <c r="C42" s="387" t="s">
        <v>189</v>
      </c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3"/>
      <c r="Q42" s="354"/>
      <c r="R42" s="354"/>
      <c r="S42" s="353"/>
    </row>
    <row r="43" spans="1:19" ht="17.25" customHeight="1">
      <c r="A43" s="353"/>
      <c r="B43" s="353"/>
      <c r="C43" s="361" t="s">
        <v>270</v>
      </c>
      <c r="D43" s="354"/>
      <c r="E43" s="354"/>
      <c r="F43" s="354"/>
      <c r="G43" s="354"/>
      <c r="H43" s="383"/>
      <c r="I43" s="383"/>
      <c r="J43" s="383"/>
      <c r="K43" s="383"/>
      <c r="L43" s="383"/>
      <c r="M43" s="383"/>
      <c r="N43" s="353"/>
      <c r="O43" s="353"/>
      <c r="P43" s="353"/>
      <c r="Q43" s="354"/>
      <c r="R43" s="354"/>
      <c r="S43" s="353"/>
    </row>
    <row r="44" spans="1:19" ht="17.25" customHeight="1">
      <c r="A44" s="353"/>
      <c r="B44" s="353"/>
      <c r="C44" s="361" t="s">
        <v>271</v>
      </c>
      <c r="D44" s="354"/>
      <c r="E44" s="354"/>
      <c r="F44" s="354"/>
      <c r="G44" s="354"/>
      <c r="H44" s="383"/>
      <c r="I44" s="383"/>
      <c r="J44" s="383"/>
      <c r="K44" s="383"/>
      <c r="L44" s="383"/>
      <c r="M44" s="383"/>
      <c r="N44" s="353"/>
      <c r="O44" s="353"/>
      <c r="P44" s="353"/>
      <c r="Q44" s="354"/>
      <c r="R44" s="354"/>
      <c r="S44" s="353"/>
    </row>
    <row r="45" spans="1:19" ht="17.25" customHeight="1">
      <c r="A45" s="353"/>
      <c r="B45" s="353"/>
      <c r="C45" s="361" t="s">
        <v>272</v>
      </c>
      <c r="D45" s="354"/>
      <c r="E45" s="354"/>
      <c r="F45" s="354"/>
      <c r="G45" s="354"/>
      <c r="H45" s="383"/>
      <c r="I45" s="383"/>
      <c r="J45" s="383"/>
      <c r="K45" s="383"/>
      <c r="L45" s="383"/>
      <c r="M45" s="383"/>
      <c r="N45" s="353"/>
      <c r="O45" s="353"/>
      <c r="P45" s="353"/>
      <c r="Q45" s="354"/>
      <c r="R45" s="354"/>
      <c r="S45" s="353"/>
    </row>
    <row r="46" spans="1:19" ht="17.25" customHeight="1">
      <c r="A46" s="353"/>
      <c r="B46" s="353"/>
      <c r="C46" s="387" t="s">
        <v>190</v>
      </c>
      <c r="D46" s="354"/>
      <c r="E46" s="354"/>
      <c r="F46" s="354"/>
      <c r="G46" s="354"/>
      <c r="H46" s="354"/>
      <c r="I46" s="354"/>
      <c r="J46" s="354"/>
      <c r="K46" s="354"/>
      <c r="L46" s="375"/>
      <c r="M46" s="354"/>
      <c r="N46" s="354"/>
      <c r="O46" s="354"/>
      <c r="P46" s="353"/>
      <c r="Q46" s="354"/>
      <c r="R46" s="354"/>
      <c r="S46" s="353"/>
    </row>
    <row r="47" spans="1:19" ht="17.25" customHeight="1">
      <c r="A47" s="353"/>
      <c r="B47" s="353"/>
      <c r="C47" s="361" t="s">
        <v>274</v>
      </c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91"/>
      <c r="P47" s="365"/>
      <c r="Q47" s="364"/>
      <c r="R47" s="364"/>
      <c r="S47" s="365"/>
    </row>
    <row r="48" spans="1:19" ht="17.25" customHeight="1">
      <c r="A48" s="369"/>
      <c r="B48" s="369"/>
      <c r="C48" s="390" t="s">
        <v>220</v>
      </c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</row>
    <row r="49" spans="3:19" ht="17.25" customHeight="1">
      <c r="C49" s="370"/>
      <c r="D49" s="370"/>
      <c r="E49" s="370"/>
      <c r="F49" s="370"/>
      <c r="G49" s="371"/>
      <c r="H49" s="371"/>
      <c r="I49" s="371"/>
      <c r="J49" s="371"/>
      <c r="K49" s="371"/>
      <c r="L49" s="371"/>
      <c r="M49" s="372"/>
      <c r="N49" s="372"/>
      <c r="O49" s="372"/>
      <c r="P49" s="372"/>
      <c r="Q49" s="372"/>
      <c r="R49" s="372"/>
      <c r="S49" s="372"/>
    </row>
    <row r="50" spans="2:16" ht="24">
      <c r="B50" s="468" t="s">
        <v>28</v>
      </c>
      <c r="C50" s="469" t="s">
        <v>567</v>
      </c>
      <c r="D50" s="469"/>
      <c r="E50" s="469"/>
      <c r="F50" s="469"/>
      <c r="G50" s="393"/>
      <c r="H50" s="393"/>
      <c r="I50" s="393"/>
      <c r="J50" s="393"/>
      <c r="K50" s="393"/>
      <c r="L50" s="393"/>
      <c r="M50" s="393"/>
      <c r="N50" s="393"/>
      <c r="O50" s="393"/>
      <c r="P50" s="393"/>
    </row>
    <row r="51" spans="3:16" ht="24">
      <c r="C51" s="469" t="s">
        <v>328</v>
      </c>
      <c r="D51" s="469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</row>
  </sheetData>
  <sheetProtection/>
  <mergeCells count="21">
    <mergeCell ref="R8:R10"/>
    <mergeCell ref="H8:H10"/>
    <mergeCell ref="P8:P10"/>
    <mergeCell ref="M8:M10"/>
    <mergeCell ref="D8:D10"/>
    <mergeCell ref="F7:G7"/>
    <mergeCell ref="L8:L10"/>
    <mergeCell ref="C7:C10"/>
    <mergeCell ref="O8:O10"/>
    <mergeCell ref="G8:G10"/>
    <mergeCell ref="D7:E7"/>
    <mergeCell ref="S7:S10"/>
    <mergeCell ref="E8:E10"/>
    <mergeCell ref="F8:F10"/>
    <mergeCell ref="N8:N10"/>
    <mergeCell ref="A1:S1"/>
    <mergeCell ref="A2:S2"/>
    <mergeCell ref="A7:B9"/>
    <mergeCell ref="H7:R7"/>
    <mergeCell ref="Q8:Q10"/>
    <mergeCell ref="I8:K9"/>
  </mergeCells>
  <printOptions horizontalCentered="1"/>
  <pageMargins left="0.15748031496062992" right="0" top="0.4724409448818898" bottom="0.9055118110236221" header="0.1968503937007874" footer="0.31496062992125984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9"/>
  </sheetPr>
  <dimension ref="A1:S51"/>
  <sheetViews>
    <sheetView workbookViewId="0" topLeftCell="A1">
      <selection activeCell="G8" sqref="G8:G10"/>
    </sheetView>
  </sheetViews>
  <sheetFormatPr defaultColWidth="8.00390625" defaultRowHeight="12.75"/>
  <cols>
    <col min="1" max="2" width="5.7109375" style="342" customWidth="1"/>
    <col min="3" max="3" width="35.140625" style="342" customWidth="1"/>
    <col min="4" max="6" width="8.7109375" style="342" customWidth="1"/>
    <col min="7" max="7" width="11.7109375" style="342" bestFit="1" customWidth="1"/>
    <col min="8" max="8" width="11.7109375" style="342" customWidth="1"/>
    <col min="9" max="11" width="5.421875" style="342" customWidth="1"/>
    <col min="12" max="12" width="8.8515625" style="342" bestFit="1" customWidth="1"/>
    <col min="13" max="13" width="6.421875" style="342" bestFit="1" customWidth="1"/>
    <col min="14" max="16" width="10.7109375" style="342" customWidth="1"/>
    <col min="17" max="18" width="12.8515625" style="342" customWidth="1"/>
    <col min="19" max="19" width="25.57421875" style="342" customWidth="1"/>
    <col min="20" max="16384" width="8.00390625" style="342" customWidth="1"/>
  </cols>
  <sheetData>
    <row r="1" spans="1:19" ht="27">
      <c r="A1" s="1014" t="s">
        <v>566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S1" s="1014"/>
    </row>
    <row r="2" spans="1:19" ht="23.25" customHeight="1">
      <c r="A2" s="1014" t="s">
        <v>390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</row>
    <row r="4" spans="1:6" s="346" customFormat="1" ht="21">
      <c r="A4" s="344" t="s">
        <v>178</v>
      </c>
      <c r="B4" s="344"/>
      <c r="C4" s="344"/>
      <c r="D4" s="345"/>
      <c r="E4" s="345"/>
      <c r="F4" s="345"/>
    </row>
    <row r="5" spans="1:3" s="346" customFormat="1" ht="21">
      <c r="A5" s="344" t="s">
        <v>179</v>
      </c>
      <c r="B5" s="344"/>
      <c r="C5" s="344"/>
    </row>
    <row r="6" ht="18">
      <c r="S6" s="347" t="s">
        <v>251</v>
      </c>
    </row>
    <row r="7" spans="1:19" s="343" customFormat="1" ht="17.25" customHeight="1">
      <c r="A7" s="1015" t="s">
        <v>349</v>
      </c>
      <c r="B7" s="1043"/>
      <c r="C7" s="1021" t="s">
        <v>261</v>
      </c>
      <c r="D7" s="1015" t="s">
        <v>314</v>
      </c>
      <c r="E7" s="1016"/>
      <c r="F7" s="1015" t="s">
        <v>363</v>
      </c>
      <c r="G7" s="1016"/>
      <c r="H7" s="1028" t="s">
        <v>561</v>
      </c>
      <c r="I7" s="1029"/>
      <c r="J7" s="1029"/>
      <c r="K7" s="1029"/>
      <c r="L7" s="1029"/>
      <c r="M7" s="1029"/>
      <c r="N7" s="1029"/>
      <c r="O7" s="1029"/>
      <c r="P7" s="1029"/>
      <c r="Q7" s="1029"/>
      <c r="R7" s="1030"/>
      <c r="S7" s="1021" t="s">
        <v>253</v>
      </c>
    </row>
    <row r="8" spans="1:19" s="343" customFormat="1" ht="20.25" customHeight="1">
      <c r="A8" s="1044"/>
      <c r="B8" s="1045"/>
      <c r="C8" s="1022"/>
      <c r="D8" s="1024" t="s">
        <v>180</v>
      </c>
      <c r="E8" s="1024" t="s">
        <v>22</v>
      </c>
      <c r="F8" s="1024" t="s">
        <v>180</v>
      </c>
      <c r="G8" s="1021" t="s">
        <v>656</v>
      </c>
      <c r="H8" s="1021" t="s">
        <v>342</v>
      </c>
      <c r="I8" s="1015" t="s">
        <v>346</v>
      </c>
      <c r="J8" s="1048"/>
      <c r="K8" s="1016"/>
      <c r="L8" s="1021" t="s">
        <v>356</v>
      </c>
      <c r="M8" s="1021" t="s">
        <v>357</v>
      </c>
      <c r="N8" s="1021" t="s">
        <v>355</v>
      </c>
      <c r="O8" s="1021" t="s">
        <v>42</v>
      </c>
      <c r="P8" s="1021" t="s">
        <v>43</v>
      </c>
      <c r="Q8" s="1021" t="s">
        <v>19</v>
      </c>
      <c r="R8" s="1021" t="s">
        <v>40</v>
      </c>
      <c r="S8" s="1022"/>
    </row>
    <row r="9" spans="1:19" s="343" customFormat="1" ht="20.25" customHeight="1">
      <c r="A9" s="1046"/>
      <c r="B9" s="1047"/>
      <c r="C9" s="1022"/>
      <c r="D9" s="1025"/>
      <c r="E9" s="1025"/>
      <c r="F9" s="1025"/>
      <c r="G9" s="1025"/>
      <c r="H9" s="1022"/>
      <c r="I9" s="1019"/>
      <c r="J9" s="1049"/>
      <c r="K9" s="1020"/>
      <c r="L9" s="1025"/>
      <c r="M9" s="1025"/>
      <c r="N9" s="1022"/>
      <c r="O9" s="1022"/>
      <c r="P9" s="1022"/>
      <c r="Q9" s="1022"/>
      <c r="R9" s="1022"/>
      <c r="S9" s="1022"/>
    </row>
    <row r="10" spans="1:19" s="343" customFormat="1" ht="20.25" customHeight="1">
      <c r="A10" s="492" t="s">
        <v>347</v>
      </c>
      <c r="B10" s="492" t="s">
        <v>348</v>
      </c>
      <c r="C10" s="1023"/>
      <c r="D10" s="1026"/>
      <c r="E10" s="1026"/>
      <c r="F10" s="1026"/>
      <c r="G10" s="1026"/>
      <c r="H10" s="1023"/>
      <c r="I10" s="481" t="s">
        <v>343</v>
      </c>
      <c r="J10" s="481" t="s">
        <v>344</v>
      </c>
      <c r="K10" s="481" t="s">
        <v>345</v>
      </c>
      <c r="L10" s="1026"/>
      <c r="M10" s="1026"/>
      <c r="N10" s="1023"/>
      <c r="O10" s="1023"/>
      <c r="P10" s="1023"/>
      <c r="Q10" s="1023"/>
      <c r="R10" s="1023"/>
      <c r="S10" s="1023"/>
    </row>
    <row r="11" spans="1:19" s="378" customFormat="1" ht="18.75" thickBot="1">
      <c r="A11" s="350"/>
      <c r="B11" s="350"/>
      <c r="C11" s="349" t="s">
        <v>23</v>
      </c>
      <c r="D11" s="349"/>
      <c r="E11" s="349"/>
      <c r="F11" s="349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77"/>
    </row>
    <row r="12" spans="1:19" ht="17.25" customHeight="1" thickTop="1">
      <c r="A12" s="382"/>
      <c r="B12" s="382"/>
      <c r="C12" s="352" t="s">
        <v>214</v>
      </c>
      <c r="D12" s="379"/>
      <c r="E12" s="379"/>
      <c r="F12" s="379"/>
      <c r="G12" s="379"/>
      <c r="H12" s="485"/>
      <c r="I12" s="485"/>
      <c r="J12" s="485"/>
      <c r="K12" s="485"/>
      <c r="L12" s="380"/>
      <c r="M12" s="380"/>
      <c r="N12" s="380"/>
      <c r="O12" s="380"/>
      <c r="P12" s="381"/>
      <c r="Q12" s="381"/>
      <c r="R12" s="381"/>
      <c r="S12" s="382"/>
    </row>
    <row r="13" spans="1:19" ht="17.25" customHeight="1">
      <c r="A13" s="353"/>
      <c r="B13" s="353"/>
      <c r="C13" s="355" t="s">
        <v>385</v>
      </c>
      <c r="D13" s="353"/>
      <c r="E13" s="353"/>
      <c r="F13" s="353"/>
      <c r="G13" s="353"/>
      <c r="H13" s="486"/>
      <c r="I13" s="486"/>
      <c r="J13" s="486"/>
      <c r="K13" s="486"/>
      <c r="L13" s="354"/>
      <c r="M13" s="354"/>
      <c r="N13" s="354"/>
      <c r="O13" s="354"/>
      <c r="P13" s="383"/>
      <c r="Q13" s="383"/>
      <c r="R13" s="383"/>
      <c r="S13" s="353"/>
    </row>
    <row r="14" spans="1:19" ht="17.25" customHeight="1">
      <c r="A14" s="353"/>
      <c r="B14" s="353"/>
      <c r="C14" s="384" t="s">
        <v>254</v>
      </c>
      <c r="D14" s="382"/>
      <c r="E14" s="382"/>
      <c r="F14" s="382"/>
      <c r="G14" s="382"/>
      <c r="H14" s="487"/>
      <c r="I14" s="487"/>
      <c r="J14" s="487"/>
      <c r="K14" s="487"/>
      <c r="L14" s="385"/>
      <c r="M14" s="385"/>
      <c r="N14" s="385"/>
      <c r="O14" s="385"/>
      <c r="P14" s="386"/>
      <c r="Q14" s="386"/>
      <c r="R14" s="386"/>
      <c r="S14" s="382"/>
    </row>
    <row r="15" spans="1:19" ht="17.25" customHeight="1">
      <c r="A15" s="353"/>
      <c r="B15" s="353"/>
      <c r="C15" s="355" t="s">
        <v>184</v>
      </c>
      <c r="D15" s="353"/>
      <c r="E15" s="353"/>
      <c r="F15" s="353"/>
      <c r="G15" s="353"/>
      <c r="H15" s="486"/>
      <c r="I15" s="486"/>
      <c r="J15" s="486"/>
      <c r="K15" s="486"/>
      <c r="L15" s="354"/>
      <c r="M15" s="354"/>
      <c r="N15" s="354"/>
      <c r="O15" s="354"/>
      <c r="P15" s="383"/>
      <c r="Q15" s="383"/>
      <c r="R15" s="383"/>
      <c r="S15" s="353"/>
    </row>
    <row r="16" spans="1:19" ht="17.25" customHeight="1">
      <c r="A16" s="353"/>
      <c r="B16" s="353"/>
      <c r="C16" s="356" t="s">
        <v>44</v>
      </c>
      <c r="D16" s="357"/>
      <c r="E16" s="357"/>
      <c r="F16" s="357"/>
      <c r="G16" s="353"/>
      <c r="H16" s="486"/>
      <c r="I16" s="486"/>
      <c r="J16" s="486"/>
      <c r="K16" s="486"/>
      <c r="L16" s="354"/>
      <c r="M16" s="354"/>
      <c r="N16" s="354"/>
      <c r="O16" s="354"/>
      <c r="P16" s="383"/>
      <c r="Q16" s="383"/>
      <c r="R16" s="383"/>
      <c r="S16" s="353"/>
    </row>
    <row r="17" spans="1:19" ht="17.25" customHeight="1">
      <c r="A17" s="353"/>
      <c r="B17" s="353"/>
      <c r="C17" s="356" t="s">
        <v>188</v>
      </c>
      <c r="D17" s="356"/>
      <c r="E17" s="356"/>
      <c r="F17" s="356"/>
      <c r="G17" s="353"/>
      <c r="H17" s="486"/>
      <c r="I17" s="486"/>
      <c r="J17" s="486"/>
      <c r="K17" s="486"/>
      <c r="L17" s="354"/>
      <c r="M17" s="354"/>
      <c r="N17" s="354"/>
      <c r="O17" s="354"/>
      <c r="P17" s="383"/>
      <c r="Q17" s="383"/>
      <c r="R17" s="383"/>
      <c r="S17" s="359" t="s">
        <v>185</v>
      </c>
    </row>
    <row r="18" spans="1:19" ht="17.25" customHeight="1">
      <c r="A18" s="353"/>
      <c r="B18" s="353"/>
      <c r="C18" s="356" t="s">
        <v>264</v>
      </c>
      <c r="D18" s="356"/>
      <c r="E18" s="356"/>
      <c r="F18" s="356"/>
      <c r="G18" s="383"/>
      <c r="H18" s="383"/>
      <c r="I18" s="383"/>
      <c r="J18" s="383"/>
      <c r="K18" s="383"/>
      <c r="L18" s="383"/>
      <c r="M18" s="353"/>
      <c r="N18" s="353"/>
      <c r="O18" s="354"/>
      <c r="P18" s="383"/>
      <c r="Q18" s="383"/>
      <c r="R18" s="383"/>
      <c r="S18" s="359" t="s">
        <v>186</v>
      </c>
    </row>
    <row r="19" spans="1:19" ht="17.25" customHeight="1">
      <c r="A19" s="353"/>
      <c r="B19" s="353"/>
      <c r="C19" s="387" t="s">
        <v>265</v>
      </c>
      <c r="D19" s="354"/>
      <c r="E19" s="354"/>
      <c r="F19" s="354"/>
      <c r="G19" s="354"/>
      <c r="H19" s="486"/>
      <c r="I19" s="486"/>
      <c r="J19" s="486"/>
      <c r="K19" s="486"/>
      <c r="L19" s="354"/>
      <c r="M19" s="354"/>
      <c r="N19" s="354"/>
      <c r="O19" s="354"/>
      <c r="P19" s="383"/>
      <c r="Q19" s="354"/>
      <c r="R19" s="354"/>
      <c r="S19" s="353"/>
    </row>
    <row r="20" spans="1:19" ht="17.25" customHeight="1">
      <c r="A20" s="353"/>
      <c r="B20" s="353"/>
      <c r="C20" s="361" t="s">
        <v>266</v>
      </c>
      <c r="D20" s="354"/>
      <c r="E20" s="354"/>
      <c r="F20" s="354"/>
      <c r="G20" s="354"/>
      <c r="H20" s="383"/>
      <c r="I20" s="383"/>
      <c r="J20" s="383"/>
      <c r="K20" s="383"/>
      <c r="L20" s="383"/>
      <c r="M20" s="353"/>
      <c r="N20" s="353"/>
      <c r="O20" s="353"/>
      <c r="P20" s="353"/>
      <c r="Q20" s="354"/>
      <c r="R20" s="354"/>
      <c r="S20" s="353"/>
    </row>
    <row r="21" spans="1:19" ht="17.25" customHeight="1">
      <c r="A21" s="353"/>
      <c r="B21" s="353"/>
      <c r="C21" s="361" t="s">
        <v>267</v>
      </c>
      <c r="D21" s="354"/>
      <c r="E21" s="354"/>
      <c r="F21" s="354"/>
      <c r="G21" s="354"/>
      <c r="H21" s="383"/>
      <c r="I21" s="383"/>
      <c r="J21" s="383"/>
      <c r="K21" s="383"/>
      <c r="L21" s="383"/>
      <c r="M21" s="353"/>
      <c r="N21" s="353"/>
      <c r="O21" s="353"/>
      <c r="P21" s="353"/>
      <c r="Q21" s="354"/>
      <c r="R21" s="354"/>
      <c r="S21" s="353"/>
    </row>
    <row r="22" spans="1:19" ht="17.25" customHeight="1">
      <c r="A22" s="353"/>
      <c r="B22" s="353"/>
      <c r="C22" s="361" t="s">
        <v>268</v>
      </c>
      <c r="D22" s="354"/>
      <c r="E22" s="354"/>
      <c r="F22" s="354"/>
      <c r="G22" s="354"/>
      <c r="H22" s="383"/>
      <c r="I22" s="383"/>
      <c r="J22" s="383"/>
      <c r="K22" s="383"/>
      <c r="L22" s="383"/>
      <c r="M22" s="353"/>
      <c r="N22" s="353"/>
      <c r="O22" s="353"/>
      <c r="P22" s="353"/>
      <c r="Q22" s="354"/>
      <c r="R22" s="354"/>
      <c r="S22" s="353"/>
    </row>
    <row r="23" spans="1:19" ht="17.25" customHeight="1">
      <c r="A23" s="353"/>
      <c r="B23" s="353"/>
      <c r="C23" s="361" t="s">
        <v>269</v>
      </c>
      <c r="D23" s="354"/>
      <c r="E23" s="354"/>
      <c r="F23" s="354"/>
      <c r="G23" s="354"/>
      <c r="H23" s="383"/>
      <c r="I23" s="383"/>
      <c r="J23" s="383"/>
      <c r="K23" s="383"/>
      <c r="L23" s="383"/>
      <c r="M23" s="353"/>
      <c r="N23" s="353"/>
      <c r="O23" s="353"/>
      <c r="P23" s="353"/>
      <c r="Q23" s="354"/>
      <c r="R23" s="354"/>
      <c r="S23" s="353"/>
    </row>
    <row r="24" spans="1:19" ht="17.25" customHeight="1">
      <c r="A24" s="353"/>
      <c r="B24" s="353"/>
      <c r="C24" s="361" t="s">
        <v>269</v>
      </c>
      <c r="D24" s="354"/>
      <c r="E24" s="354"/>
      <c r="F24" s="354"/>
      <c r="G24" s="354"/>
      <c r="H24" s="383"/>
      <c r="I24" s="383"/>
      <c r="J24" s="383"/>
      <c r="K24" s="383"/>
      <c r="L24" s="383"/>
      <c r="M24" s="353"/>
      <c r="N24" s="353"/>
      <c r="O24" s="353"/>
      <c r="P24" s="353"/>
      <c r="Q24" s="354"/>
      <c r="R24" s="354"/>
      <c r="S24" s="353"/>
    </row>
    <row r="25" spans="1:19" ht="17.25" customHeight="1">
      <c r="A25" s="353"/>
      <c r="B25" s="353"/>
      <c r="C25" s="361" t="s">
        <v>269</v>
      </c>
      <c r="D25" s="354"/>
      <c r="E25" s="354"/>
      <c r="F25" s="354"/>
      <c r="G25" s="354"/>
      <c r="H25" s="383"/>
      <c r="I25" s="383"/>
      <c r="J25" s="383"/>
      <c r="K25" s="383"/>
      <c r="L25" s="383"/>
      <c r="M25" s="353"/>
      <c r="N25" s="353"/>
      <c r="O25" s="353"/>
      <c r="P25" s="353"/>
      <c r="Q25" s="354"/>
      <c r="R25" s="354"/>
      <c r="S25" s="353"/>
    </row>
    <row r="26" spans="1:19" ht="17.25" customHeight="1">
      <c r="A26" s="353"/>
      <c r="B26" s="353"/>
      <c r="C26" s="387" t="s">
        <v>189</v>
      </c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83"/>
      <c r="Q26" s="354"/>
      <c r="R26" s="354"/>
      <c r="S26" s="353"/>
    </row>
    <row r="27" spans="1:19" ht="17.25" customHeight="1">
      <c r="A27" s="353"/>
      <c r="B27" s="353"/>
      <c r="C27" s="361" t="s">
        <v>270</v>
      </c>
      <c r="D27" s="354"/>
      <c r="E27" s="354"/>
      <c r="F27" s="354"/>
      <c r="G27" s="354"/>
      <c r="H27" s="383"/>
      <c r="I27" s="383"/>
      <c r="J27" s="383"/>
      <c r="K27" s="383"/>
      <c r="L27" s="383"/>
      <c r="M27" s="383"/>
      <c r="N27" s="353"/>
      <c r="O27" s="383"/>
      <c r="P27" s="383"/>
      <c r="Q27" s="354"/>
      <c r="R27" s="354"/>
      <c r="S27" s="353"/>
    </row>
    <row r="28" spans="1:19" ht="17.25" customHeight="1">
      <c r="A28" s="353"/>
      <c r="B28" s="353"/>
      <c r="C28" s="361" t="s">
        <v>271</v>
      </c>
      <c r="D28" s="354"/>
      <c r="E28" s="354"/>
      <c r="F28" s="354"/>
      <c r="G28" s="354"/>
      <c r="H28" s="383"/>
      <c r="I28" s="383"/>
      <c r="J28" s="383"/>
      <c r="K28" s="383"/>
      <c r="L28" s="383"/>
      <c r="M28" s="383"/>
      <c r="N28" s="353"/>
      <c r="O28" s="383"/>
      <c r="P28" s="383"/>
      <c r="Q28" s="354"/>
      <c r="R28" s="354"/>
      <c r="S28" s="353"/>
    </row>
    <row r="29" spans="1:19" ht="17.25" customHeight="1">
      <c r="A29" s="353"/>
      <c r="B29" s="353"/>
      <c r="C29" s="361" t="s">
        <v>272</v>
      </c>
      <c r="D29" s="354"/>
      <c r="E29" s="354"/>
      <c r="F29" s="354"/>
      <c r="G29" s="354"/>
      <c r="H29" s="383"/>
      <c r="I29" s="383"/>
      <c r="J29" s="383"/>
      <c r="K29" s="383"/>
      <c r="L29" s="383"/>
      <c r="M29" s="383"/>
      <c r="N29" s="353"/>
      <c r="O29" s="383"/>
      <c r="P29" s="383"/>
      <c r="Q29" s="354"/>
      <c r="R29" s="354"/>
      <c r="S29" s="353"/>
    </row>
    <row r="30" spans="1:19" ht="17.25" customHeight="1">
      <c r="A30" s="353"/>
      <c r="B30" s="353"/>
      <c r="C30" s="387" t="s">
        <v>190</v>
      </c>
      <c r="D30" s="354"/>
      <c r="E30" s="354"/>
      <c r="F30" s="354"/>
      <c r="G30" s="354"/>
      <c r="H30" s="354"/>
      <c r="I30" s="354"/>
      <c r="J30" s="354"/>
      <c r="K30" s="354"/>
      <c r="L30" s="375"/>
      <c r="M30" s="354"/>
      <c r="N30" s="354"/>
      <c r="O30" s="354"/>
      <c r="P30" s="383"/>
      <c r="Q30" s="354"/>
      <c r="R30" s="354"/>
      <c r="S30" s="353"/>
    </row>
    <row r="31" spans="1:19" ht="17.25" customHeight="1">
      <c r="A31" s="353"/>
      <c r="B31" s="353"/>
      <c r="C31" s="361" t="s">
        <v>273</v>
      </c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83"/>
      <c r="P31" s="383"/>
      <c r="Q31" s="354"/>
      <c r="R31" s="354"/>
      <c r="S31" s="353"/>
    </row>
    <row r="32" spans="1:19" ht="17.25" customHeight="1">
      <c r="A32" s="369"/>
      <c r="B32" s="369"/>
      <c r="C32" s="366" t="s">
        <v>220</v>
      </c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9"/>
    </row>
    <row r="33" spans="1:19" ht="17.25" customHeight="1">
      <c r="A33" s="382"/>
      <c r="B33" s="382"/>
      <c r="C33" s="388" t="s">
        <v>191</v>
      </c>
      <c r="D33" s="388"/>
      <c r="E33" s="388"/>
      <c r="F33" s="388"/>
      <c r="G33" s="386"/>
      <c r="H33" s="487"/>
      <c r="I33" s="487"/>
      <c r="J33" s="487"/>
      <c r="K33" s="487"/>
      <c r="L33" s="385"/>
      <c r="M33" s="385"/>
      <c r="N33" s="385"/>
      <c r="O33" s="385"/>
      <c r="P33" s="386"/>
      <c r="Q33" s="385"/>
      <c r="R33" s="385"/>
      <c r="S33" s="389" t="s">
        <v>185</v>
      </c>
    </row>
    <row r="34" spans="1:19" ht="17.25" customHeight="1">
      <c r="A34" s="353"/>
      <c r="B34" s="353"/>
      <c r="C34" s="356" t="s">
        <v>264</v>
      </c>
      <c r="D34" s="356"/>
      <c r="E34" s="356"/>
      <c r="F34" s="356"/>
      <c r="G34" s="383"/>
      <c r="H34" s="383"/>
      <c r="I34" s="383"/>
      <c r="J34" s="383"/>
      <c r="K34" s="383"/>
      <c r="L34" s="383"/>
      <c r="M34" s="353"/>
      <c r="N34" s="353"/>
      <c r="O34" s="354"/>
      <c r="P34" s="383"/>
      <c r="Q34" s="383"/>
      <c r="R34" s="383"/>
      <c r="S34" s="359" t="s">
        <v>186</v>
      </c>
    </row>
    <row r="35" spans="1:19" ht="17.25" customHeight="1">
      <c r="A35" s="353"/>
      <c r="B35" s="353"/>
      <c r="C35" s="387" t="s">
        <v>265</v>
      </c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83"/>
      <c r="Q35" s="354"/>
      <c r="R35" s="354"/>
      <c r="S35" s="353"/>
    </row>
    <row r="36" spans="1:19" ht="17.25" customHeight="1">
      <c r="A36" s="353"/>
      <c r="B36" s="353"/>
      <c r="C36" s="361" t="s">
        <v>266</v>
      </c>
      <c r="D36" s="354"/>
      <c r="E36" s="354"/>
      <c r="F36" s="354"/>
      <c r="G36" s="354"/>
      <c r="H36" s="383"/>
      <c r="I36" s="383"/>
      <c r="J36" s="383"/>
      <c r="K36" s="383"/>
      <c r="L36" s="383"/>
      <c r="M36" s="353"/>
      <c r="N36" s="353"/>
      <c r="O36" s="353"/>
      <c r="P36" s="353"/>
      <c r="Q36" s="354"/>
      <c r="R36" s="354"/>
      <c r="S36" s="353"/>
    </row>
    <row r="37" spans="1:19" ht="17.25" customHeight="1">
      <c r="A37" s="353"/>
      <c r="B37" s="353"/>
      <c r="C37" s="361" t="s">
        <v>267</v>
      </c>
      <c r="D37" s="354"/>
      <c r="E37" s="354"/>
      <c r="F37" s="354"/>
      <c r="G37" s="354"/>
      <c r="H37" s="383"/>
      <c r="I37" s="383"/>
      <c r="J37" s="383"/>
      <c r="K37" s="383"/>
      <c r="L37" s="383"/>
      <c r="M37" s="353"/>
      <c r="N37" s="353"/>
      <c r="O37" s="353"/>
      <c r="P37" s="353"/>
      <c r="Q37" s="354"/>
      <c r="R37" s="354"/>
      <c r="S37" s="353"/>
    </row>
    <row r="38" spans="1:19" ht="17.25" customHeight="1">
      <c r="A38" s="353"/>
      <c r="B38" s="353"/>
      <c r="C38" s="361" t="s">
        <v>268</v>
      </c>
      <c r="D38" s="354"/>
      <c r="E38" s="354"/>
      <c r="F38" s="354"/>
      <c r="G38" s="354"/>
      <c r="H38" s="383"/>
      <c r="I38" s="383"/>
      <c r="J38" s="383"/>
      <c r="K38" s="383"/>
      <c r="L38" s="383"/>
      <c r="M38" s="353"/>
      <c r="N38" s="353"/>
      <c r="O38" s="353"/>
      <c r="P38" s="353"/>
      <c r="Q38" s="354"/>
      <c r="R38" s="354"/>
      <c r="S38" s="353"/>
    </row>
    <row r="39" spans="1:19" ht="17.25" customHeight="1">
      <c r="A39" s="353"/>
      <c r="B39" s="353"/>
      <c r="C39" s="361" t="s">
        <v>269</v>
      </c>
      <c r="D39" s="354"/>
      <c r="E39" s="354"/>
      <c r="F39" s="354"/>
      <c r="G39" s="354"/>
      <c r="H39" s="383"/>
      <c r="I39" s="383"/>
      <c r="J39" s="383"/>
      <c r="K39" s="383"/>
      <c r="L39" s="383"/>
      <c r="M39" s="353"/>
      <c r="N39" s="353"/>
      <c r="O39" s="353"/>
      <c r="P39" s="353"/>
      <c r="Q39" s="354"/>
      <c r="R39" s="354"/>
      <c r="S39" s="353"/>
    </row>
    <row r="40" spans="1:19" ht="17.25" customHeight="1">
      <c r="A40" s="353"/>
      <c r="B40" s="353"/>
      <c r="C40" s="361" t="s">
        <v>269</v>
      </c>
      <c r="D40" s="354"/>
      <c r="E40" s="354"/>
      <c r="F40" s="354"/>
      <c r="G40" s="354"/>
      <c r="H40" s="383"/>
      <c r="I40" s="383"/>
      <c r="J40" s="383"/>
      <c r="K40" s="383"/>
      <c r="L40" s="383"/>
      <c r="M40" s="353"/>
      <c r="N40" s="353"/>
      <c r="O40" s="353"/>
      <c r="P40" s="353"/>
      <c r="Q40" s="354"/>
      <c r="R40" s="354"/>
      <c r="S40" s="353"/>
    </row>
    <row r="41" spans="1:19" ht="17.25" customHeight="1">
      <c r="A41" s="353"/>
      <c r="B41" s="353"/>
      <c r="C41" s="361" t="s">
        <v>269</v>
      </c>
      <c r="D41" s="354"/>
      <c r="E41" s="354"/>
      <c r="F41" s="354"/>
      <c r="G41" s="354"/>
      <c r="H41" s="383"/>
      <c r="I41" s="383"/>
      <c r="J41" s="383"/>
      <c r="K41" s="383"/>
      <c r="L41" s="383"/>
      <c r="M41" s="353"/>
      <c r="N41" s="353"/>
      <c r="O41" s="353"/>
      <c r="P41" s="353"/>
      <c r="Q41" s="354"/>
      <c r="R41" s="354"/>
      <c r="S41" s="353"/>
    </row>
    <row r="42" spans="1:19" ht="17.25" customHeight="1">
      <c r="A42" s="353"/>
      <c r="B42" s="353"/>
      <c r="C42" s="387" t="s">
        <v>189</v>
      </c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3"/>
      <c r="Q42" s="354"/>
      <c r="R42" s="354"/>
      <c r="S42" s="353"/>
    </row>
    <row r="43" spans="1:19" ht="17.25" customHeight="1">
      <c r="A43" s="353"/>
      <c r="B43" s="353"/>
      <c r="C43" s="361" t="s">
        <v>270</v>
      </c>
      <c r="D43" s="354"/>
      <c r="E43" s="354"/>
      <c r="F43" s="354"/>
      <c r="G43" s="354"/>
      <c r="H43" s="383"/>
      <c r="I43" s="383"/>
      <c r="J43" s="383"/>
      <c r="K43" s="383"/>
      <c r="L43" s="383"/>
      <c r="M43" s="383"/>
      <c r="N43" s="353"/>
      <c r="O43" s="353"/>
      <c r="P43" s="353"/>
      <c r="Q43" s="354"/>
      <c r="R43" s="354"/>
      <c r="S43" s="353"/>
    </row>
    <row r="44" spans="1:19" ht="17.25" customHeight="1">
      <c r="A44" s="353"/>
      <c r="B44" s="353"/>
      <c r="C44" s="361" t="s">
        <v>271</v>
      </c>
      <c r="D44" s="354"/>
      <c r="E44" s="354"/>
      <c r="F44" s="354"/>
      <c r="G44" s="354"/>
      <c r="H44" s="383"/>
      <c r="I44" s="383"/>
      <c r="J44" s="383"/>
      <c r="K44" s="383"/>
      <c r="L44" s="383"/>
      <c r="M44" s="383"/>
      <c r="N44" s="353"/>
      <c r="O44" s="353"/>
      <c r="P44" s="353"/>
      <c r="Q44" s="354"/>
      <c r="R44" s="354"/>
      <c r="S44" s="353"/>
    </row>
    <row r="45" spans="1:19" ht="17.25" customHeight="1">
      <c r="A45" s="353"/>
      <c r="B45" s="353"/>
      <c r="C45" s="361" t="s">
        <v>272</v>
      </c>
      <c r="D45" s="354"/>
      <c r="E45" s="354"/>
      <c r="F45" s="354"/>
      <c r="G45" s="354"/>
      <c r="H45" s="383"/>
      <c r="I45" s="383"/>
      <c r="J45" s="383"/>
      <c r="K45" s="383"/>
      <c r="L45" s="383"/>
      <c r="M45" s="383"/>
      <c r="N45" s="353"/>
      <c r="O45" s="353"/>
      <c r="P45" s="353"/>
      <c r="Q45" s="354"/>
      <c r="R45" s="354"/>
      <c r="S45" s="353"/>
    </row>
    <row r="46" spans="1:19" ht="17.25" customHeight="1">
      <c r="A46" s="353"/>
      <c r="B46" s="353"/>
      <c r="C46" s="387" t="s">
        <v>190</v>
      </c>
      <c r="D46" s="354"/>
      <c r="E46" s="354"/>
      <c r="F46" s="354"/>
      <c r="G46" s="354"/>
      <c r="H46" s="354"/>
      <c r="I46" s="354"/>
      <c r="J46" s="354"/>
      <c r="K46" s="354"/>
      <c r="L46" s="375"/>
      <c r="M46" s="354"/>
      <c r="N46" s="354"/>
      <c r="O46" s="354"/>
      <c r="P46" s="353"/>
      <c r="Q46" s="354"/>
      <c r="R46" s="354"/>
      <c r="S46" s="353"/>
    </row>
    <row r="47" spans="1:19" ht="17.25" customHeight="1">
      <c r="A47" s="353"/>
      <c r="B47" s="353"/>
      <c r="C47" s="361" t="s">
        <v>274</v>
      </c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91"/>
      <c r="P47" s="365"/>
      <c r="Q47" s="364"/>
      <c r="R47" s="364"/>
      <c r="S47" s="365"/>
    </row>
    <row r="48" spans="1:19" ht="17.25" customHeight="1">
      <c r="A48" s="369"/>
      <c r="B48" s="369"/>
      <c r="C48" s="390" t="s">
        <v>220</v>
      </c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</row>
    <row r="49" spans="3:19" ht="17.25" customHeight="1">
      <c r="C49" s="370"/>
      <c r="D49" s="370"/>
      <c r="E49" s="370"/>
      <c r="F49" s="370"/>
      <c r="G49" s="371"/>
      <c r="H49" s="371"/>
      <c r="I49" s="371"/>
      <c r="J49" s="371"/>
      <c r="K49" s="371"/>
      <c r="L49" s="371"/>
      <c r="M49" s="372"/>
      <c r="N49" s="372"/>
      <c r="O49" s="372"/>
      <c r="P49" s="372"/>
      <c r="Q49" s="372"/>
      <c r="R49" s="372"/>
      <c r="S49" s="372"/>
    </row>
    <row r="50" spans="2:16" ht="24">
      <c r="B50" s="468" t="s">
        <v>28</v>
      </c>
      <c r="C50" s="469" t="s">
        <v>567</v>
      </c>
      <c r="D50" s="469"/>
      <c r="E50" s="469"/>
      <c r="F50" s="469"/>
      <c r="G50" s="393"/>
      <c r="H50" s="393"/>
      <c r="I50" s="393"/>
      <c r="J50" s="393"/>
      <c r="K50" s="393"/>
      <c r="L50" s="393"/>
      <c r="M50" s="393"/>
      <c r="N50" s="393"/>
      <c r="O50" s="393"/>
      <c r="P50" s="393"/>
    </row>
    <row r="51" spans="3:16" ht="24">
      <c r="C51" s="469" t="s">
        <v>328</v>
      </c>
      <c r="D51" s="469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</row>
  </sheetData>
  <sheetProtection/>
  <mergeCells count="21">
    <mergeCell ref="M8:M10"/>
    <mergeCell ref="A1:S1"/>
    <mergeCell ref="A2:S2"/>
    <mergeCell ref="A7:B9"/>
    <mergeCell ref="C7:C10"/>
    <mergeCell ref="D7:E7"/>
    <mergeCell ref="H7:R7"/>
    <mergeCell ref="F7:G7"/>
    <mergeCell ref="H8:H10"/>
    <mergeCell ref="Q8:Q10"/>
    <mergeCell ref="L8:L10"/>
    <mergeCell ref="S7:S10"/>
    <mergeCell ref="E8:E10"/>
    <mergeCell ref="D8:D10"/>
    <mergeCell ref="N8:N10"/>
    <mergeCell ref="R8:R10"/>
    <mergeCell ref="G8:G10"/>
    <mergeCell ref="P8:P10"/>
    <mergeCell ref="O8:O10"/>
    <mergeCell ref="I8:K9"/>
    <mergeCell ref="F8:F10"/>
  </mergeCells>
  <printOptions horizontalCentered="1"/>
  <pageMargins left="0.15748031496062992" right="0" top="0.4724409448818898" bottom="0.9055118110236221" header="0.1968503937007874" footer="0.31496062992125984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B1:P15"/>
  <sheetViews>
    <sheetView showGridLines="0" zoomScale="75" zoomScaleNormal="75" workbookViewId="0" topLeftCell="A2">
      <selection activeCell="E7" sqref="E7"/>
    </sheetView>
  </sheetViews>
  <sheetFormatPr defaultColWidth="9.140625" defaultRowHeight="18.75" customHeight="1"/>
  <cols>
    <col min="1" max="1" width="9.140625" style="445" customWidth="1"/>
    <col min="2" max="2" width="30.28125" style="445" customWidth="1"/>
    <col min="3" max="4" width="12.7109375" style="445" customWidth="1"/>
    <col min="5" max="7" width="24.28125" style="445" customWidth="1"/>
    <col min="8" max="16384" width="9.140625" style="445" customWidth="1"/>
  </cols>
  <sheetData>
    <row r="1" spans="2:7" s="431" customFormat="1" ht="30">
      <c r="B1" s="967" t="s">
        <v>392</v>
      </c>
      <c r="C1" s="967"/>
      <c r="D1" s="967"/>
      <c r="E1" s="967"/>
      <c r="F1" s="967"/>
      <c r="G1" s="967"/>
    </row>
    <row r="2" spans="2:7" s="431" customFormat="1" ht="30">
      <c r="B2" s="967" t="s">
        <v>568</v>
      </c>
      <c r="C2" s="967"/>
      <c r="D2" s="967"/>
      <c r="E2" s="967"/>
      <c r="F2" s="967"/>
      <c r="G2" s="967"/>
    </row>
    <row r="3" spans="2:7" s="431" customFormat="1" ht="30">
      <c r="B3" s="967" t="s">
        <v>375</v>
      </c>
      <c r="C3" s="967"/>
      <c r="D3" s="967"/>
      <c r="E3" s="967"/>
      <c r="F3" s="967"/>
      <c r="G3" s="967"/>
    </row>
    <row r="4" spans="2:7" s="431" customFormat="1" ht="30">
      <c r="B4" s="524"/>
      <c r="C4" s="524"/>
      <c r="D4" s="524"/>
      <c r="E4" s="524"/>
      <c r="F4" s="524"/>
      <c r="G4" s="524"/>
    </row>
    <row r="5" spans="2:7" s="431" customFormat="1" ht="30">
      <c r="B5" s="524"/>
      <c r="C5" s="524"/>
      <c r="D5" s="524"/>
      <c r="E5" s="524"/>
      <c r="F5" s="524"/>
      <c r="G5" s="524"/>
    </row>
    <row r="6" spans="2:7" s="437" customFormat="1" ht="24">
      <c r="B6" s="432" t="s">
        <v>29</v>
      </c>
      <c r="C6" s="432"/>
      <c r="D6" s="432"/>
      <c r="E6" s="432"/>
      <c r="F6" s="968"/>
      <c r="G6" s="968"/>
    </row>
    <row r="7" spans="2:7" s="437" customFormat="1" ht="24">
      <c r="B7" s="432" t="s">
        <v>193</v>
      </c>
      <c r="C7" s="432"/>
      <c r="D7" s="432"/>
      <c r="E7" s="432"/>
      <c r="F7" s="433"/>
      <c r="G7" s="433"/>
    </row>
    <row r="8" spans="2:7" s="437" customFormat="1" ht="24">
      <c r="B8" s="438"/>
      <c r="C8" s="438"/>
      <c r="D8" s="438"/>
      <c r="E8" s="438"/>
      <c r="F8" s="433"/>
      <c r="G8" s="433"/>
    </row>
    <row r="9" spans="7:16" ht="18" customHeight="1">
      <c r="G9" s="531" t="s">
        <v>12</v>
      </c>
      <c r="P9" s="450"/>
    </row>
    <row r="10" spans="2:7" s="452" customFormat="1" ht="73.5">
      <c r="B10" s="451" t="s">
        <v>376</v>
      </c>
      <c r="C10" s="451" t="s">
        <v>393</v>
      </c>
      <c r="D10" s="451" t="s">
        <v>378</v>
      </c>
      <c r="E10" s="451" t="s">
        <v>21</v>
      </c>
      <c r="F10" s="466" t="s">
        <v>19</v>
      </c>
      <c r="G10" s="451" t="s">
        <v>24</v>
      </c>
    </row>
    <row r="11" spans="2:7" s="452" customFormat="1" ht="33" customHeight="1" thickBot="1">
      <c r="B11" s="532" t="s">
        <v>23</v>
      </c>
      <c r="C11" s="532">
        <f>SUM(C12:C13)</f>
        <v>0</v>
      </c>
      <c r="D11" s="532">
        <f>SUM(D12:D13)</f>
        <v>0</v>
      </c>
      <c r="E11" s="533">
        <f>SUM(E12:E13)</f>
        <v>0</v>
      </c>
      <c r="F11" s="533">
        <f>SUM(F12:F13)</f>
        <v>0</v>
      </c>
      <c r="G11" s="533">
        <f>E11-F11</f>
        <v>0</v>
      </c>
    </row>
    <row r="12" spans="2:7" ht="33" customHeight="1" thickTop="1">
      <c r="B12" s="534" t="s">
        <v>379</v>
      </c>
      <c r="C12" s="534"/>
      <c r="D12" s="534"/>
      <c r="E12" s="535"/>
      <c r="F12" s="536"/>
      <c r="G12" s="537">
        <f>E12-F12</f>
        <v>0</v>
      </c>
    </row>
    <row r="13" spans="2:7" ht="33" customHeight="1">
      <c r="B13" s="538" t="s">
        <v>380</v>
      </c>
      <c r="C13" s="538"/>
      <c r="D13" s="538"/>
      <c r="E13" s="461"/>
      <c r="F13" s="539"/>
      <c r="G13" s="540">
        <f>E13-F13</f>
        <v>0</v>
      </c>
    </row>
    <row r="14" ht="18" customHeight="1"/>
    <row r="15" spans="2:6" ht="18" customHeight="1">
      <c r="B15" s="444"/>
      <c r="C15" s="444"/>
      <c r="D15" s="444"/>
      <c r="E15" s="444"/>
      <c r="F15" s="444"/>
    </row>
    <row r="16" ht="18" customHeight="1"/>
    <row r="17" ht="18" customHeight="1"/>
    <row r="18" ht="18" customHeight="1"/>
  </sheetData>
  <sheetProtection/>
  <mergeCells count="4">
    <mergeCell ref="B1:G1"/>
    <mergeCell ref="B2:G2"/>
    <mergeCell ref="B3:G3"/>
    <mergeCell ref="F6:G6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28"/>
  <sheetViews>
    <sheetView showGridLines="0" zoomScale="75" zoomScaleNormal="75" workbookViewId="0" topLeftCell="A1">
      <selection activeCell="E5" sqref="E5"/>
    </sheetView>
  </sheetViews>
  <sheetFormatPr defaultColWidth="9.140625" defaultRowHeight="18.75" customHeight="1"/>
  <cols>
    <col min="1" max="1" width="28.140625" style="94" customWidth="1"/>
    <col min="2" max="3" width="17.140625" style="94" customWidth="1"/>
    <col min="4" max="4" width="5.8515625" style="94" customWidth="1"/>
    <col min="5" max="5" width="17.421875" style="94" customWidth="1"/>
    <col min="6" max="6" width="16.421875" style="94" customWidth="1"/>
    <col min="7" max="7" width="13.57421875" style="94" customWidth="1"/>
    <col min="8" max="8" width="7.57421875" style="94" customWidth="1"/>
    <col min="9" max="9" width="15.140625" style="94" customWidth="1"/>
    <col min="10" max="10" width="34.00390625" style="94" customWidth="1"/>
    <col min="11" max="16384" width="9.140625" style="94" customWidth="1"/>
  </cols>
  <sheetData>
    <row r="1" spans="1:10" ht="30">
      <c r="A1" s="1069" t="s">
        <v>569</v>
      </c>
      <c r="B1" s="1069"/>
      <c r="C1" s="1069"/>
      <c r="D1" s="1069"/>
      <c r="E1" s="1069"/>
      <c r="F1" s="1069"/>
      <c r="G1" s="1069"/>
      <c r="H1" s="1069"/>
      <c r="I1" s="1069"/>
      <c r="J1" s="1069"/>
    </row>
    <row r="2" spans="1:10" ht="30">
      <c r="A2" s="1069" t="s">
        <v>394</v>
      </c>
      <c r="B2" s="1069"/>
      <c r="C2" s="1069"/>
      <c r="D2" s="1069"/>
      <c r="E2" s="1069"/>
      <c r="F2" s="1069"/>
      <c r="G2" s="1069"/>
      <c r="H2" s="1069"/>
      <c r="I2" s="1069"/>
      <c r="J2" s="1069"/>
    </row>
    <row r="3" spans="1:2" s="178" customFormat="1" ht="54" customHeight="1">
      <c r="A3" s="392" t="s">
        <v>194</v>
      </c>
      <c r="B3" s="116"/>
    </row>
    <row r="4" spans="1:2" s="178" customFormat="1" ht="22.5" customHeight="1">
      <c r="A4" s="116"/>
      <c r="B4" s="116"/>
    </row>
    <row r="5" spans="1:10" s="178" customFormat="1" ht="42.75" customHeight="1" thickBot="1">
      <c r="A5" s="1072" t="s">
        <v>327</v>
      </c>
      <c r="B5" s="1072"/>
      <c r="C5" s="151">
        <f>SUM(C6:C8)</f>
        <v>0</v>
      </c>
      <c r="D5" s="477" t="s">
        <v>329</v>
      </c>
      <c r="E5" s="479" t="s">
        <v>334</v>
      </c>
      <c r="F5" s="153">
        <f>SUM(F6:F8)</f>
        <v>0</v>
      </c>
      <c r="G5" s="179" t="s">
        <v>329</v>
      </c>
      <c r="H5" s="479" t="s">
        <v>331</v>
      </c>
      <c r="I5" s="153">
        <f>SUM(I6:I8)</f>
        <v>0</v>
      </c>
      <c r="J5" s="179" t="s">
        <v>32</v>
      </c>
    </row>
    <row r="6" spans="2:10" ht="17.25" customHeight="1" thickTop="1">
      <c r="B6" s="94" t="s">
        <v>33</v>
      </c>
      <c r="C6" s="154">
        <v>0</v>
      </c>
      <c r="D6" s="478" t="s">
        <v>329</v>
      </c>
      <c r="F6" s="154">
        <v>0</v>
      </c>
      <c r="G6" s="94" t="s">
        <v>32</v>
      </c>
      <c r="I6" s="154">
        <f>C6-F6</f>
        <v>0</v>
      </c>
      <c r="J6" s="94" t="s">
        <v>32</v>
      </c>
    </row>
    <row r="7" spans="2:10" ht="18" customHeight="1">
      <c r="B7" s="94" t="s">
        <v>34</v>
      </c>
      <c r="C7" s="154">
        <v>0</v>
      </c>
      <c r="D7" s="478" t="s">
        <v>329</v>
      </c>
      <c r="F7" s="154">
        <v>0</v>
      </c>
      <c r="G7" s="94" t="s">
        <v>32</v>
      </c>
      <c r="I7" s="154">
        <f>C7-F7</f>
        <v>0</v>
      </c>
      <c r="J7" s="94" t="s">
        <v>32</v>
      </c>
    </row>
    <row r="8" spans="2:10" ht="18" customHeight="1">
      <c r="B8" s="94" t="s">
        <v>35</v>
      </c>
      <c r="C8" s="154">
        <v>0</v>
      </c>
      <c r="D8" s="478" t="s">
        <v>329</v>
      </c>
      <c r="F8" s="154">
        <v>0</v>
      </c>
      <c r="G8" s="94" t="s">
        <v>32</v>
      </c>
      <c r="I8" s="154">
        <f>C8-F8</f>
        <v>0</v>
      </c>
      <c r="J8" s="94" t="s">
        <v>32</v>
      </c>
    </row>
    <row r="9" spans="10:20" ht="18" customHeight="1">
      <c r="J9" s="100" t="s">
        <v>12</v>
      </c>
      <c r="S9" s="94">
        <f>SUM(S12:S18)</f>
        <v>0</v>
      </c>
      <c r="T9" s="98"/>
    </row>
    <row r="10" spans="1:10" s="181" customFormat="1" ht="27" customHeight="1">
      <c r="A10" s="1070" t="s">
        <v>36</v>
      </c>
      <c r="B10" s="1071"/>
      <c r="C10" s="1064" t="s">
        <v>45</v>
      </c>
      <c r="D10" s="1058" t="s">
        <v>37</v>
      </c>
      <c r="E10" s="1060"/>
      <c r="F10" s="1058" t="s">
        <v>38</v>
      </c>
      <c r="G10" s="1059"/>
      <c r="H10" s="1059"/>
      <c r="I10" s="1060"/>
      <c r="J10" s="1064" t="s">
        <v>39</v>
      </c>
    </row>
    <row r="11" spans="1:10" s="181" customFormat="1" ht="27" customHeight="1">
      <c r="A11" s="180" t="s">
        <v>332</v>
      </c>
      <c r="B11" s="476" t="s">
        <v>333</v>
      </c>
      <c r="C11" s="1065"/>
      <c r="D11" s="1061"/>
      <c r="E11" s="1063"/>
      <c r="F11" s="1061"/>
      <c r="G11" s="1062"/>
      <c r="H11" s="1062"/>
      <c r="I11" s="1063"/>
      <c r="J11" s="1065"/>
    </row>
    <row r="12" spans="1:10" ht="18" customHeight="1">
      <c r="A12" s="184"/>
      <c r="B12" s="183"/>
      <c r="C12" s="182"/>
      <c r="D12" s="1066"/>
      <c r="E12" s="1068"/>
      <c r="F12" s="1066"/>
      <c r="G12" s="1067"/>
      <c r="H12" s="1067"/>
      <c r="I12" s="1068"/>
      <c r="J12" s="185"/>
    </row>
    <row r="13" spans="1:10" ht="18" customHeight="1">
      <c r="A13" s="188"/>
      <c r="B13" s="187"/>
      <c r="C13" s="186"/>
      <c r="D13" s="1050"/>
      <c r="E13" s="1051"/>
      <c r="F13" s="1050"/>
      <c r="G13" s="1054"/>
      <c r="H13" s="1054"/>
      <c r="I13" s="1051"/>
      <c r="J13" s="188"/>
    </row>
    <row r="14" spans="1:10" ht="18" customHeight="1">
      <c r="A14" s="188"/>
      <c r="B14" s="187"/>
      <c r="C14" s="186"/>
      <c r="D14" s="1050"/>
      <c r="E14" s="1051"/>
      <c r="F14" s="1050"/>
      <c r="G14" s="1054"/>
      <c r="H14" s="1054"/>
      <c r="I14" s="1051"/>
      <c r="J14" s="188"/>
    </row>
    <row r="15" spans="1:10" ht="18" customHeight="1">
      <c r="A15" s="188"/>
      <c r="B15" s="187"/>
      <c r="C15" s="186"/>
      <c r="D15" s="1050"/>
      <c r="E15" s="1051"/>
      <c r="F15" s="1050"/>
      <c r="G15" s="1054"/>
      <c r="H15" s="1054"/>
      <c r="I15" s="1051"/>
      <c r="J15" s="188"/>
    </row>
    <row r="16" spans="1:10" ht="18" customHeight="1">
      <c r="A16" s="188"/>
      <c r="B16" s="187"/>
      <c r="C16" s="186"/>
      <c r="D16" s="1050"/>
      <c r="E16" s="1051"/>
      <c r="F16" s="1050"/>
      <c r="G16" s="1054"/>
      <c r="H16" s="1054"/>
      <c r="I16" s="1051"/>
      <c r="J16" s="188"/>
    </row>
    <row r="17" spans="1:10" ht="18" customHeight="1">
      <c r="A17" s="188"/>
      <c r="B17" s="187"/>
      <c r="C17" s="186"/>
      <c r="D17" s="1050"/>
      <c r="E17" s="1051"/>
      <c r="F17" s="1050"/>
      <c r="G17" s="1054"/>
      <c r="H17" s="1054"/>
      <c r="I17" s="1051"/>
      <c r="J17" s="188"/>
    </row>
    <row r="18" spans="1:10" ht="18" customHeight="1">
      <c r="A18" s="188"/>
      <c r="B18" s="187"/>
      <c r="C18" s="186"/>
      <c r="D18" s="1050"/>
      <c r="E18" s="1051"/>
      <c r="F18" s="1050"/>
      <c r="G18" s="1054"/>
      <c r="H18" s="1054"/>
      <c r="I18" s="1051"/>
      <c r="J18" s="188"/>
    </row>
    <row r="19" spans="1:19" ht="18" customHeight="1">
      <c r="A19" s="188"/>
      <c r="B19" s="187"/>
      <c r="C19" s="186"/>
      <c r="D19" s="1050"/>
      <c r="E19" s="1051"/>
      <c r="F19" s="1050"/>
      <c r="G19" s="1054"/>
      <c r="H19" s="1054"/>
      <c r="I19" s="1051"/>
      <c r="J19" s="188"/>
      <c r="S19" s="94">
        <f>SUM(S20:S27)</f>
        <v>0</v>
      </c>
    </row>
    <row r="20" spans="1:10" ht="18" customHeight="1">
      <c r="A20" s="188"/>
      <c r="B20" s="187"/>
      <c r="C20" s="186"/>
      <c r="D20" s="1050"/>
      <c r="E20" s="1051"/>
      <c r="F20" s="1050"/>
      <c r="G20" s="1054"/>
      <c r="H20" s="1054"/>
      <c r="I20" s="1051"/>
      <c r="J20" s="188"/>
    </row>
    <row r="21" spans="1:10" ht="18" customHeight="1">
      <c r="A21" s="188"/>
      <c r="B21" s="187"/>
      <c r="C21" s="186"/>
      <c r="D21" s="1050"/>
      <c r="E21" s="1051"/>
      <c r="F21" s="1050"/>
      <c r="G21" s="1054"/>
      <c r="H21" s="1054"/>
      <c r="I21" s="1051"/>
      <c r="J21" s="188"/>
    </row>
    <row r="22" spans="1:10" ht="18" customHeight="1">
      <c r="A22" s="188"/>
      <c r="B22" s="187"/>
      <c r="C22" s="186"/>
      <c r="D22" s="1050"/>
      <c r="E22" s="1051"/>
      <c r="F22" s="1050"/>
      <c r="G22" s="1054"/>
      <c r="H22" s="1054"/>
      <c r="I22" s="1051"/>
      <c r="J22" s="188"/>
    </row>
    <row r="23" spans="1:10" ht="18" customHeight="1">
      <c r="A23" s="188"/>
      <c r="B23" s="187"/>
      <c r="C23" s="186"/>
      <c r="D23" s="1050"/>
      <c r="E23" s="1051"/>
      <c r="F23" s="1050"/>
      <c r="G23" s="1054"/>
      <c r="H23" s="1054"/>
      <c r="I23" s="1051"/>
      <c r="J23" s="188"/>
    </row>
    <row r="24" spans="1:10" ht="18" customHeight="1">
      <c r="A24" s="191"/>
      <c r="B24" s="190"/>
      <c r="C24" s="189"/>
      <c r="D24" s="1055"/>
      <c r="E24" s="1057"/>
      <c r="F24" s="1055"/>
      <c r="G24" s="1056"/>
      <c r="H24" s="1056"/>
      <c r="I24" s="1057"/>
      <c r="J24" s="191"/>
    </row>
    <row r="25" spans="1:10" s="195" customFormat="1" ht="24.75" thickBot="1">
      <c r="A25" s="1052" t="s">
        <v>23</v>
      </c>
      <c r="B25" s="1053"/>
      <c r="C25" s="192"/>
      <c r="D25" s="1073"/>
      <c r="E25" s="1074"/>
      <c r="F25" s="193"/>
      <c r="G25" s="194"/>
      <c r="H25" s="194"/>
      <c r="I25" s="194"/>
      <c r="J25" s="194"/>
    </row>
    <row r="26" spans="6:10" ht="18" customHeight="1" thickTop="1">
      <c r="F26" s="196"/>
      <c r="G26" s="196"/>
      <c r="H26" s="196"/>
      <c r="I26" s="196"/>
      <c r="J26" s="196"/>
    </row>
    <row r="27" ht="18" customHeight="1"/>
    <row r="28" spans="1:2" ht="18" customHeight="1">
      <c r="A28" s="195"/>
      <c r="B28" s="195"/>
    </row>
  </sheetData>
  <sheetProtection/>
  <mergeCells count="36">
    <mergeCell ref="A1:J1"/>
    <mergeCell ref="A10:B10"/>
    <mergeCell ref="A5:B5"/>
    <mergeCell ref="D25:E25"/>
    <mergeCell ref="D24:E24"/>
    <mergeCell ref="D23:E23"/>
    <mergeCell ref="D22:E22"/>
    <mergeCell ref="D21:E21"/>
    <mergeCell ref="A2:J2"/>
    <mergeCell ref="C10:C11"/>
    <mergeCell ref="F10:I11"/>
    <mergeCell ref="J10:J11"/>
    <mergeCell ref="D10:E11"/>
    <mergeCell ref="F12:I12"/>
    <mergeCell ref="D14:E14"/>
    <mergeCell ref="D13:E13"/>
    <mergeCell ref="D12:E12"/>
    <mergeCell ref="F14:I14"/>
    <mergeCell ref="F13:I13"/>
    <mergeCell ref="D19:E19"/>
    <mergeCell ref="F24:I24"/>
    <mergeCell ref="F23:I23"/>
    <mergeCell ref="F22:I22"/>
    <mergeCell ref="F21:I21"/>
    <mergeCell ref="F20:I20"/>
    <mergeCell ref="F19:I19"/>
    <mergeCell ref="D18:E18"/>
    <mergeCell ref="D17:E17"/>
    <mergeCell ref="D16:E16"/>
    <mergeCell ref="D15:E15"/>
    <mergeCell ref="A25:B25"/>
    <mergeCell ref="F17:I17"/>
    <mergeCell ref="F16:I16"/>
    <mergeCell ref="F15:I15"/>
    <mergeCell ref="F18:I18"/>
    <mergeCell ref="D20:E20"/>
  </mergeCells>
  <printOptions horizontalCentered="1"/>
  <pageMargins left="0.4724409448818898" right="0.4724409448818898" top="0.3937007874015748" bottom="0.4724409448818898" header="0.3937007874015748" footer="0.2362204724409449"/>
  <pageSetup fitToHeight="100" fitToWidth="1" horizontalDpi="600" verticalDpi="600" orientation="landscape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28"/>
  <sheetViews>
    <sheetView showGridLines="0" zoomScale="75" zoomScaleNormal="75" workbookViewId="0" topLeftCell="A1">
      <selection activeCell="I3" sqref="I3"/>
    </sheetView>
  </sheetViews>
  <sheetFormatPr defaultColWidth="9.140625" defaultRowHeight="18.75" customHeight="1"/>
  <cols>
    <col min="1" max="1" width="28.140625" style="94" customWidth="1"/>
    <col min="2" max="3" width="17.140625" style="94" customWidth="1"/>
    <col min="4" max="4" width="5.8515625" style="94" customWidth="1"/>
    <col min="5" max="5" width="17.421875" style="94" customWidth="1"/>
    <col min="6" max="6" width="16.421875" style="94" customWidth="1"/>
    <col min="7" max="7" width="13.57421875" style="94" customWidth="1"/>
    <col min="8" max="8" width="7.57421875" style="94" customWidth="1"/>
    <col min="9" max="9" width="15.140625" style="94" customWidth="1"/>
    <col min="10" max="10" width="34.00390625" style="94" customWidth="1"/>
    <col min="11" max="16384" width="9.140625" style="94" customWidth="1"/>
  </cols>
  <sheetData>
    <row r="1" spans="1:10" ht="30">
      <c r="A1" s="1069" t="s">
        <v>569</v>
      </c>
      <c r="B1" s="1069"/>
      <c r="C1" s="1069"/>
      <c r="D1" s="1069"/>
      <c r="E1" s="1069"/>
      <c r="F1" s="1069"/>
      <c r="G1" s="1069"/>
      <c r="H1" s="1069"/>
      <c r="I1" s="1069"/>
      <c r="J1" s="1069"/>
    </row>
    <row r="2" spans="1:10" ht="30">
      <c r="A2" s="1069" t="s">
        <v>395</v>
      </c>
      <c r="B2" s="1069"/>
      <c r="C2" s="1069"/>
      <c r="D2" s="1069"/>
      <c r="E2" s="1069"/>
      <c r="F2" s="1069"/>
      <c r="G2" s="1069"/>
      <c r="H2" s="1069"/>
      <c r="I2" s="1069"/>
      <c r="J2" s="1069"/>
    </row>
    <row r="3" spans="1:2" s="178" customFormat="1" ht="54" customHeight="1">
      <c r="A3" s="392" t="s">
        <v>194</v>
      </c>
      <c r="B3" s="116"/>
    </row>
    <row r="4" spans="1:2" s="178" customFormat="1" ht="22.5" customHeight="1">
      <c r="A4" s="116"/>
      <c r="B4" s="116"/>
    </row>
    <row r="5" spans="1:10" s="178" customFormat="1" ht="42.75" customHeight="1" thickBot="1">
      <c r="A5" s="1072" t="s">
        <v>327</v>
      </c>
      <c r="B5" s="1072"/>
      <c r="C5" s="151">
        <f>SUM(C6:C8)</f>
        <v>0</v>
      </c>
      <c r="D5" s="477" t="s">
        <v>329</v>
      </c>
      <c r="E5" s="479" t="s">
        <v>334</v>
      </c>
      <c r="F5" s="153">
        <f>SUM(F6:F8)</f>
        <v>0</v>
      </c>
      <c r="G5" s="179" t="s">
        <v>329</v>
      </c>
      <c r="H5" s="479" t="s">
        <v>331</v>
      </c>
      <c r="I5" s="153">
        <f>SUM(I6:I8)</f>
        <v>0</v>
      </c>
      <c r="J5" s="179" t="s">
        <v>32</v>
      </c>
    </row>
    <row r="6" spans="2:10" ht="17.25" customHeight="1" thickTop="1">
      <c r="B6" s="94" t="s">
        <v>33</v>
      </c>
      <c r="C6" s="154">
        <v>0</v>
      </c>
      <c r="D6" s="478" t="s">
        <v>329</v>
      </c>
      <c r="F6" s="154">
        <v>0</v>
      </c>
      <c r="G6" s="94" t="s">
        <v>32</v>
      </c>
      <c r="I6" s="154">
        <f>C6-F6</f>
        <v>0</v>
      </c>
      <c r="J6" s="94" t="s">
        <v>32</v>
      </c>
    </row>
    <row r="7" spans="2:10" ht="18" customHeight="1">
      <c r="B7" s="94" t="s">
        <v>34</v>
      </c>
      <c r="C7" s="154">
        <v>0</v>
      </c>
      <c r="D7" s="478" t="s">
        <v>329</v>
      </c>
      <c r="F7" s="154">
        <v>0</v>
      </c>
      <c r="G7" s="94" t="s">
        <v>32</v>
      </c>
      <c r="I7" s="154">
        <f>C7-F7</f>
        <v>0</v>
      </c>
      <c r="J7" s="94" t="s">
        <v>32</v>
      </c>
    </row>
    <row r="8" spans="2:10" ht="18" customHeight="1">
      <c r="B8" s="94" t="s">
        <v>35</v>
      </c>
      <c r="C8" s="154">
        <v>0</v>
      </c>
      <c r="D8" s="478" t="s">
        <v>329</v>
      </c>
      <c r="F8" s="154">
        <v>0</v>
      </c>
      <c r="G8" s="94" t="s">
        <v>32</v>
      </c>
      <c r="I8" s="154">
        <f>C8-F8</f>
        <v>0</v>
      </c>
      <c r="J8" s="94" t="s">
        <v>32</v>
      </c>
    </row>
    <row r="9" spans="10:20" ht="18" customHeight="1">
      <c r="J9" s="100" t="s">
        <v>12</v>
      </c>
      <c r="S9" s="94">
        <f>SUM(S12:S18)</f>
        <v>0</v>
      </c>
      <c r="T9" s="98"/>
    </row>
    <row r="10" spans="1:10" s="181" customFormat="1" ht="27" customHeight="1">
      <c r="A10" s="1070" t="s">
        <v>36</v>
      </c>
      <c r="B10" s="1071"/>
      <c r="C10" s="1064" t="s">
        <v>45</v>
      </c>
      <c r="D10" s="1058" t="s">
        <v>37</v>
      </c>
      <c r="E10" s="1060"/>
      <c r="F10" s="1058" t="s">
        <v>38</v>
      </c>
      <c r="G10" s="1059"/>
      <c r="H10" s="1059"/>
      <c r="I10" s="1060"/>
      <c r="J10" s="1064" t="s">
        <v>39</v>
      </c>
    </row>
    <row r="11" spans="1:10" s="181" customFormat="1" ht="27" customHeight="1">
      <c r="A11" s="180" t="s">
        <v>332</v>
      </c>
      <c r="B11" s="476" t="s">
        <v>333</v>
      </c>
      <c r="C11" s="1065"/>
      <c r="D11" s="1061"/>
      <c r="E11" s="1063"/>
      <c r="F11" s="1061"/>
      <c r="G11" s="1062"/>
      <c r="H11" s="1062"/>
      <c r="I11" s="1063"/>
      <c r="J11" s="1065"/>
    </row>
    <row r="12" spans="1:10" ht="18" customHeight="1">
      <c r="A12" s="184"/>
      <c r="B12" s="183"/>
      <c r="C12" s="182"/>
      <c r="D12" s="1066"/>
      <c r="E12" s="1068"/>
      <c r="F12" s="1066"/>
      <c r="G12" s="1067"/>
      <c r="H12" s="1067"/>
      <c r="I12" s="1068"/>
      <c r="J12" s="185"/>
    </row>
    <row r="13" spans="1:10" ht="18" customHeight="1">
      <c r="A13" s="188"/>
      <c r="B13" s="187"/>
      <c r="C13" s="186"/>
      <c r="D13" s="1050"/>
      <c r="E13" s="1051"/>
      <c r="F13" s="1050"/>
      <c r="G13" s="1054"/>
      <c r="H13" s="1054"/>
      <c r="I13" s="1051"/>
      <c r="J13" s="188"/>
    </row>
    <row r="14" spans="1:10" ht="18" customHeight="1">
      <c r="A14" s="188"/>
      <c r="B14" s="187"/>
      <c r="C14" s="186"/>
      <c r="D14" s="1050"/>
      <c r="E14" s="1051"/>
      <c r="F14" s="1050"/>
      <c r="G14" s="1054"/>
      <c r="H14" s="1054"/>
      <c r="I14" s="1051"/>
      <c r="J14" s="188"/>
    </row>
    <row r="15" spans="1:10" ht="18" customHeight="1">
      <c r="A15" s="188"/>
      <c r="B15" s="187"/>
      <c r="C15" s="186"/>
      <c r="D15" s="1050"/>
      <c r="E15" s="1051"/>
      <c r="F15" s="1050"/>
      <c r="G15" s="1054"/>
      <c r="H15" s="1054"/>
      <c r="I15" s="1051"/>
      <c r="J15" s="188"/>
    </row>
    <row r="16" spans="1:10" ht="18" customHeight="1">
      <c r="A16" s="188"/>
      <c r="B16" s="187"/>
      <c r="C16" s="186"/>
      <c r="D16" s="1050"/>
      <c r="E16" s="1051"/>
      <c r="F16" s="1050"/>
      <c r="G16" s="1054"/>
      <c r="H16" s="1054"/>
      <c r="I16" s="1051"/>
      <c r="J16" s="188"/>
    </row>
    <row r="17" spans="1:10" ht="18" customHeight="1">
      <c r="A17" s="188"/>
      <c r="B17" s="187"/>
      <c r="C17" s="186"/>
      <c r="D17" s="1050"/>
      <c r="E17" s="1051"/>
      <c r="F17" s="1050"/>
      <c r="G17" s="1054"/>
      <c r="H17" s="1054"/>
      <c r="I17" s="1051"/>
      <c r="J17" s="188"/>
    </row>
    <row r="18" spans="1:10" ht="18" customHeight="1">
      <c r="A18" s="188"/>
      <c r="B18" s="187"/>
      <c r="C18" s="186"/>
      <c r="D18" s="1050"/>
      <c r="E18" s="1051"/>
      <c r="F18" s="1050"/>
      <c r="G18" s="1054"/>
      <c r="H18" s="1054"/>
      <c r="I18" s="1051"/>
      <c r="J18" s="188"/>
    </row>
    <row r="19" spans="1:19" ht="18" customHeight="1">
      <c r="A19" s="188"/>
      <c r="B19" s="187"/>
      <c r="C19" s="186"/>
      <c r="D19" s="1050"/>
      <c r="E19" s="1051"/>
      <c r="F19" s="1050"/>
      <c r="G19" s="1054"/>
      <c r="H19" s="1054"/>
      <c r="I19" s="1051"/>
      <c r="J19" s="188"/>
      <c r="S19" s="94">
        <f>SUM(S20:S27)</f>
        <v>0</v>
      </c>
    </row>
    <row r="20" spans="1:10" ht="18" customHeight="1">
      <c r="A20" s="188"/>
      <c r="B20" s="187"/>
      <c r="C20" s="186"/>
      <c r="D20" s="1050"/>
      <c r="E20" s="1051"/>
      <c r="F20" s="1050"/>
      <c r="G20" s="1054"/>
      <c r="H20" s="1054"/>
      <c r="I20" s="1051"/>
      <c r="J20" s="188"/>
    </row>
    <row r="21" spans="1:10" ht="18" customHeight="1">
      <c r="A21" s="188"/>
      <c r="B21" s="187"/>
      <c r="C21" s="186"/>
      <c r="D21" s="1050"/>
      <c r="E21" s="1051"/>
      <c r="F21" s="1050"/>
      <c r="G21" s="1054"/>
      <c r="H21" s="1054"/>
      <c r="I21" s="1051"/>
      <c r="J21" s="188"/>
    </row>
    <row r="22" spans="1:10" ht="18" customHeight="1">
      <c r="A22" s="188"/>
      <c r="B22" s="187"/>
      <c r="C22" s="186"/>
      <c r="D22" s="1050"/>
      <c r="E22" s="1051"/>
      <c r="F22" s="1050"/>
      <c r="G22" s="1054"/>
      <c r="H22" s="1054"/>
      <c r="I22" s="1051"/>
      <c r="J22" s="188"/>
    </row>
    <row r="23" spans="1:10" ht="18" customHeight="1">
      <c r="A23" s="188"/>
      <c r="B23" s="187"/>
      <c r="C23" s="186"/>
      <c r="D23" s="1050"/>
      <c r="E23" s="1051"/>
      <c r="F23" s="1050"/>
      <c r="G23" s="1054"/>
      <c r="H23" s="1054"/>
      <c r="I23" s="1051"/>
      <c r="J23" s="188"/>
    </row>
    <row r="24" spans="1:10" ht="18" customHeight="1">
      <c r="A24" s="191"/>
      <c r="B24" s="190"/>
      <c r="C24" s="189"/>
      <c r="D24" s="1055"/>
      <c r="E24" s="1057"/>
      <c r="F24" s="1055"/>
      <c r="G24" s="1056"/>
      <c r="H24" s="1056"/>
      <c r="I24" s="1057"/>
      <c r="J24" s="191"/>
    </row>
    <row r="25" spans="1:10" s="195" customFormat="1" ht="24.75" thickBot="1">
      <c r="A25" s="1052" t="s">
        <v>23</v>
      </c>
      <c r="B25" s="1053"/>
      <c r="C25" s="192"/>
      <c r="D25" s="1073"/>
      <c r="E25" s="1074"/>
      <c r="F25" s="193"/>
      <c r="G25" s="194"/>
      <c r="H25" s="194"/>
      <c r="I25" s="194"/>
      <c r="J25" s="194"/>
    </row>
    <row r="26" spans="6:10" ht="18" customHeight="1" thickTop="1">
      <c r="F26" s="196"/>
      <c r="G26" s="196"/>
      <c r="H26" s="196"/>
      <c r="I26" s="196"/>
      <c r="J26" s="196"/>
    </row>
    <row r="27" ht="18" customHeight="1"/>
    <row r="28" spans="1:2" ht="18" customHeight="1">
      <c r="A28" s="195"/>
      <c r="B28" s="195"/>
    </row>
  </sheetData>
  <sheetProtection/>
  <mergeCells count="36">
    <mergeCell ref="A1:J1"/>
    <mergeCell ref="A2:J2"/>
    <mergeCell ref="A5:B5"/>
    <mergeCell ref="A10:B10"/>
    <mergeCell ref="C10:C11"/>
    <mergeCell ref="D10:E11"/>
    <mergeCell ref="F10:I11"/>
    <mergeCell ref="J10:J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4:E24"/>
    <mergeCell ref="F24:I24"/>
    <mergeCell ref="A25:B25"/>
    <mergeCell ref="D25:E25"/>
    <mergeCell ref="D21:E21"/>
    <mergeCell ref="F21:I21"/>
    <mergeCell ref="D22:E22"/>
    <mergeCell ref="F22:I22"/>
    <mergeCell ref="D23:E23"/>
    <mergeCell ref="F23:I23"/>
  </mergeCells>
  <printOptions horizontalCentered="1"/>
  <pageMargins left="0.4724409448818898" right="0.4724409448818898" top="0.3937007874015748" bottom="0.4724409448818898" header="0.3937007874015748" footer="0.2362204724409449"/>
  <pageSetup fitToHeight="100" fitToWidth="1" horizontalDpi="600" verticalDpi="600" orientation="landscape" paperSize="9" scale="8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T32"/>
  <sheetViews>
    <sheetView workbookViewId="0" topLeftCell="A1">
      <selection activeCell="G8" sqref="G8:G10"/>
    </sheetView>
  </sheetViews>
  <sheetFormatPr defaultColWidth="8.00390625" defaultRowHeight="12.75"/>
  <cols>
    <col min="1" max="2" width="5.7109375" style="279" customWidth="1"/>
    <col min="3" max="3" width="29.421875" style="279" customWidth="1"/>
    <col min="4" max="6" width="9.7109375" style="279" customWidth="1"/>
    <col min="7" max="7" width="11.28125" style="279" customWidth="1"/>
    <col min="8" max="10" width="5.57421875" style="279" customWidth="1"/>
    <col min="11" max="11" width="7.421875" style="279" customWidth="1"/>
    <col min="12" max="14" width="9.7109375" style="279" customWidth="1"/>
    <col min="15" max="15" width="13.28125" style="279" customWidth="1"/>
    <col min="16" max="17" width="6.7109375" style="279" customWidth="1"/>
    <col min="18" max="19" width="8.57421875" style="279" customWidth="1"/>
    <col min="20" max="20" width="21.57421875" style="279" customWidth="1"/>
    <col min="21" max="16384" width="8.00390625" style="279" customWidth="1"/>
  </cols>
  <sheetData>
    <row r="1" spans="1:20" ht="27">
      <c r="A1" s="983" t="s">
        <v>570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</row>
    <row r="2" spans="1:20" ht="23.25" customHeight="1">
      <c r="A2" s="983" t="s">
        <v>394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</row>
    <row r="4" spans="1:6" s="282" customFormat="1" ht="21">
      <c r="A4" s="332" t="s">
        <v>178</v>
      </c>
      <c r="B4" s="332"/>
      <c r="C4" s="332"/>
      <c r="D4" s="281"/>
      <c r="E4" s="281"/>
      <c r="F4" s="281"/>
    </row>
    <row r="5" spans="1:3" s="282" customFormat="1" ht="21">
      <c r="A5" s="332" t="s">
        <v>179</v>
      </c>
      <c r="B5" s="332"/>
      <c r="C5" s="332"/>
    </row>
    <row r="6" spans="3:20" ht="21">
      <c r="C6" s="281"/>
      <c r="T6" s="278" t="s">
        <v>251</v>
      </c>
    </row>
    <row r="7" spans="1:20" ht="15.75" customHeight="1">
      <c r="A7" s="981" t="s">
        <v>349</v>
      </c>
      <c r="B7" s="981"/>
      <c r="C7" s="981" t="s">
        <v>261</v>
      </c>
      <c r="D7" s="1078" t="s">
        <v>314</v>
      </c>
      <c r="E7" s="1080"/>
      <c r="F7" s="1078" t="s">
        <v>363</v>
      </c>
      <c r="G7" s="1080"/>
      <c r="H7" s="1078" t="s">
        <v>561</v>
      </c>
      <c r="I7" s="1079"/>
      <c r="J7" s="1079"/>
      <c r="K7" s="1079"/>
      <c r="L7" s="1079"/>
      <c r="M7" s="1079"/>
      <c r="N7" s="1079"/>
      <c r="O7" s="1079"/>
      <c r="P7" s="1079"/>
      <c r="Q7" s="1079"/>
      <c r="R7" s="1079"/>
      <c r="S7" s="1080"/>
      <c r="T7" s="981" t="s">
        <v>112</v>
      </c>
    </row>
    <row r="8" spans="1:20" ht="16.5" customHeight="1">
      <c r="A8" s="986"/>
      <c r="B8" s="986"/>
      <c r="C8" s="1077"/>
      <c r="D8" s="984" t="s">
        <v>180</v>
      </c>
      <c r="E8" s="984" t="s">
        <v>22</v>
      </c>
      <c r="F8" s="984" t="s">
        <v>180</v>
      </c>
      <c r="G8" s="1021" t="s">
        <v>656</v>
      </c>
      <c r="H8" s="984" t="s">
        <v>41</v>
      </c>
      <c r="I8" s="981" t="s">
        <v>278</v>
      </c>
      <c r="J8" s="981" t="s">
        <v>358</v>
      </c>
      <c r="K8" s="981" t="s">
        <v>42</v>
      </c>
      <c r="L8" s="984" t="s">
        <v>43</v>
      </c>
      <c r="M8" s="984" t="s">
        <v>19</v>
      </c>
      <c r="N8" s="981" t="s">
        <v>40</v>
      </c>
      <c r="O8" s="981" t="s">
        <v>359</v>
      </c>
      <c r="P8" s="1081" t="s">
        <v>291</v>
      </c>
      <c r="Q8" s="1082"/>
      <c r="R8" s="991" t="s">
        <v>292</v>
      </c>
      <c r="S8" s="992"/>
      <c r="T8" s="986"/>
    </row>
    <row r="9" spans="1:20" ht="16.5" customHeight="1">
      <c r="A9" s="982"/>
      <c r="B9" s="982"/>
      <c r="C9" s="1077"/>
      <c r="D9" s="1077"/>
      <c r="E9" s="1077"/>
      <c r="F9" s="1077"/>
      <c r="G9" s="1025"/>
      <c r="H9" s="1077"/>
      <c r="I9" s="1077"/>
      <c r="J9" s="1077"/>
      <c r="K9" s="986"/>
      <c r="L9" s="1077"/>
      <c r="M9" s="1077"/>
      <c r="N9" s="1077"/>
      <c r="O9" s="986"/>
      <c r="P9" s="993" t="s">
        <v>293</v>
      </c>
      <c r="Q9" s="994"/>
      <c r="R9" s="1075"/>
      <c r="S9" s="1076"/>
      <c r="T9" s="986"/>
    </row>
    <row r="10" spans="1:20" ht="38.25" customHeight="1">
      <c r="A10" s="331" t="s">
        <v>347</v>
      </c>
      <c r="B10" s="489" t="s">
        <v>348</v>
      </c>
      <c r="C10" s="985"/>
      <c r="D10" s="985"/>
      <c r="E10" s="985"/>
      <c r="F10" s="985"/>
      <c r="G10" s="1026"/>
      <c r="H10" s="985"/>
      <c r="I10" s="985"/>
      <c r="J10" s="985"/>
      <c r="K10" s="985"/>
      <c r="L10" s="985"/>
      <c r="M10" s="985"/>
      <c r="N10" s="985"/>
      <c r="O10" s="982"/>
      <c r="P10" s="331" t="s">
        <v>294</v>
      </c>
      <c r="Q10" s="338" t="s">
        <v>295</v>
      </c>
      <c r="R10" s="406" t="s">
        <v>296</v>
      </c>
      <c r="S10" s="407" t="s">
        <v>297</v>
      </c>
      <c r="T10" s="982"/>
    </row>
    <row r="11" spans="1:20" ht="18.75" thickBot="1">
      <c r="A11" s="484"/>
      <c r="B11" s="484"/>
      <c r="C11" s="283" t="s">
        <v>23</v>
      </c>
      <c r="D11" s="408"/>
      <c r="E11" s="408"/>
      <c r="F11" s="409"/>
      <c r="G11" s="409"/>
      <c r="H11" s="409"/>
      <c r="I11" s="410"/>
      <c r="J11" s="409"/>
      <c r="K11" s="411"/>
      <c r="L11" s="409"/>
      <c r="M11" s="409"/>
      <c r="N11" s="409"/>
      <c r="O11" s="410"/>
      <c r="P11" s="409"/>
      <c r="Q11" s="409"/>
      <c r="R11" s="410"/>
      <c r="S11" s="409"/>
      <c r="T11" s="409"/>
    </row>
    <row r="12" spans="1:20" ht="18.75" thickTop="1">
      <c r="A12" s="488"/>
      <c r="B12" s="291"/>
      <c r="C12" s="412" t="s">
        <v>214</v>
      </c>
      <c r="D12" s="291"/>
      <c r="E12" s="291"/>
      <c r="F12" s="290"/>
      <c r="G12" s="291"/>
      <c r="H12" s="413"/>
      <c r="I12" s="414"/>
      <c r="J12" s="413"/>
      <c r="K12" s="414"/>
      <c r="L12" s="291"/>
      <c r="M12" s="291"/>
      <c r="N12" s="291"/>
      <c r="O12" s="414"/>
      <c r="P12" s="413"/>
      <c r="Q12" s="415"/>
      <c r="R12" s="414"/>
      <c r="S12" s="413"/>
      <c r="T12" s="290"/>
    </row>
    <row r="13" spans="1:20" ht="18">
      <c r="A13" s="290"/>
      <c r="B13" s="290"/>
      <c r="C13" s="318" t="s">
        <v>391</v>
      </c>
      <c r="D13" s="291"/>
      <c r="E13" s="291"/>
      <c r="F13" s="290"/>
      <c r="G13" s="291"/>
      <c r="H13" s="413"/>
      <c r="I13" s="414"/>
      <c r="J13" s="413"/>
      <c r="K13" s="414"/>
      <c r="L13" s="291"/>
      <c r="M13" s="291"/>
      <c r="N13" s="291"/>
      <c r="O13" s="414"/>
      <c r="P13" s="413"/>
      <c r="Q13" s="413"/>
      <c r="R13" s="414"/>
      <c r="S13" s="413"/>
      <c r="T13" s="290"/>
    </row>
    <row r="14" spans="1:20" ht="18">
      <c r="A14" s="290"/>
      <c r="B14" s="290"/>
      <c r="C14" s="318" t="s">
        <v>298</v>
      </c>
      <c r="D14" s="291"/>
      <c r="E14" s="291"/>
      <c r="F14" s="290"/>
      <c r="G14" s="291"/>
      <c r="H14" s="413"/>
      <c r="I14" s="414"/>
      <c r="J14" s="413"/>
      <c r="K14" s="414"/>
      <c r="L14" s="291"/>
      <c r="M14" s="291"/>
      <c r="N14" s="291"/>
      <c r="O14" s="414"/>
      <c r="P14" s="413"/>
      <c r="Q14" s="413"/>
      <c r="R14" s="414"/>
      <c r="S14" s="413"/>
      <c r="T14" s="290"/>
    </row>
    <row r="15" spans="1:20" ht="18">
      <c r="A15" s="290"/>
      <c r="B15" s="290"/>
      <c r="C15" s="318" t="s">
        <v>299</v>
      </c>
      <c r="D15" s="290"/>
      <c r="E15" s="290"/>
      <c r="F15" s="290"/>
      <c r="G15" s="290"/>
      <c r="H15" s="292"/>
      <c r="I15" s="416"/>
      <c r="J15" s="292"/>
      <c r="K15" s="416"/>
      <c r="L15" s="290"/>
      <c r="M15" s="290"/>
      <c r="N15" s="290"/>
      <c r="O15" s="416"/>
      <c r="P15" s="292"/>
      <c r="Q15" s="292"/>
      <c r="R15" s="416"/>
      <c r="S15" s="292"/>
      <c r="T15" s="290"/>
    </row>
    <row r="16" spans="1:20" ht="18">
      <c r="A16" s="290"/>
      <c r="B16" s="290"/>
      <c r="C16" s="318" t="s">
        <v>300</v>
      </c>
      <c r="D16" s="290"/>
      <c r="E16" s="290"/>
      <c r="F16" s="290"/>
      <c r="G16" s="290"/>
      <c r="H16" s="292"/>
      <c r="I16" s="416"/>
      <c r="J16" s="292"/>
      <c r="K16" s="416"/>
      <c r="L16" s="290"/>
      <c r="M16" s="290"/>
      <c r="N16" s="290"/>
      <c r="O16" s="416"/>
      <c r="P16" s="292"/>
      <c r="Q16" s="292"/>
      <c r="R16" s="416"/>
      <c r="S16" s="292"/>
      <c r="T16" s="290"/>
    </row>
    <row r="17" spans="1:20" ht="18">
      <c r="A17" s="290"/>
      <c r="B17" s="290"/>
      <c r="C17" s="290" t="s">
        <v>262</v>
      </c>
      <c r="D17" s="290"/>
      <c r="E17" s="290"/>
      <c r="F17" s="290"/>
      <c r="G17" s="290"/>
      <c r="H17" s="290"/>
      <c r="I17" s="417"/>
      <c r="J17" s="290"/>
      <c r="K17" s="417"/>
      <c r="L17" s="290"/>
      <c r="M17" s="290"/>
      <c r="N17" s="290"/>
      <c r="O17" s="417"/>
      <c r="P17" s="290"/>
      <c r="Q17" s="290"/>
      <c r="R17" s="417"/>
      <c r="S17" s="290"/>
      <c r="T17" s="293" t="s">
        <v>185</v>
      </c>
    </row>
    <row r="18" spans="1:20" ht="18">
      <c r="A18" s="290"/>
      <c r="B18" s="290"/>
      <c r="C18" s="418" t="s">
        <v>301</v>
      </c>
      <c r="D18" s="419"/>
      <c r="E18" s="419"/>
      <c r="F18" s="292"/>
      <c r="G18" s="292"/>
      <c r="H18" s="290"/>
      <c r="I18" s="417"/>
      <c r="J18" s="290"/>
      <c r="K18" s="417"/>
      <c r="L18" s="290"/>
      <c r="M18" s="290"/>
      <c r="N18" s="290"/>
      <c r="O18" s="416"/>
      <c r="P18" s="292"/>
      <c r="Q18" s="292"/>
      <c r="R18" s="416"/>
      <c r="S18" s="292"/>
      <c r="T18" s="293" t="s">
        <v>36</v>
      </c>
    </row>
    <row r="19" spans="1:20" ht="18">
      <c r="A19" s="290"/>
      <c r="B19" s="290"/>
      <c r="C19" s="290" t="s">
        <v>302</v>
      </c>
      <c r="D19" s="292"/>
      <c r="E19" s="292"/>
      <c r="F19" s="292"/>
      <c r="G19" s="292"/>
      <c r="H19" s="290"/>
      <c r="I19" s="417"/>
      <c r="J19" s="290"/>
      <c r="K19" s="417"/>
      <c r="L19" s="290"/>
      <c r="M19" s="290"/>
      <c r="N19" s="290"/>
      <c r="O19" s="416"/>
      <c r="P19" s="292"/>
      <c r="Q19" s="292"/>
      <c r="R19" s="416"/>
      <c r="S19" s="292"/>
      <c r="T19" s="293" t="s">
        <v>186</v>
      </c>
    </row>
    <row r="20" spans="1:20" ht="18">
      <c r="A20" s="290"/>
      <c r="B20" s="290"/>
      <c r="C20" s="290" t="s">
        <v>303</v>
      </c>
      <c r="D20" s="292"/>
      <c r="E20" s="292"/>
      <c r="F20" s="292"/>
      <c r="G20" s="292"/>
      <c r="H20" s="290"/>
      <c r="I20" s="417"/>
      <c r="J20" s="290"/>
      <c r="K20" s="417"/>
      <c r="L20" s="290"/>
      <c r="M20" s="290"/>
      <c r="N20" s="290"/>
      <c r="O20" s="416"/>
      <c r="P20" s="292"/>
      <c r="Q20" s="292"/>
      <c r="R20" s="416"/>
      <c r="S20" s="292"/>
      <c r="T20" s="420"/>
    </row>
    <row r="21" spans="1:20" ht="18">
      <c r="A21" s="290"/>
      <c r="B21" s="290"/>
      <c r="C21" s="290" t="s">
        <v>304</v>
      </c>
      <c r="D21" s="292"/>
      <c r="E21" s="292"/>
      <c r="F21" s="292"/>
      <c r="G21" s="292"/>
      <c r="H21" s="290"/>
      <c r="I21" s="417"/>
      <c r="J21" s="290"/>
      <c r="K21" s="417"/>
      <c r="L21" s="290"/>
      <c r="M21" s="290"/>
      <c r="N21" s="290"/>
      <c r="O21" s="416"/>
      <c r="P21" s="292"/>
      <c r="Q21" s="292"/>
      <c r="R21" s="416"/>
      <c r="S21" s="292"/>
      <c r="T21" s="290"/>
    </row>
    <row r="22" spans="1:20" ht="18">
      <c r="A22" s="290"/>
      <c r="B22" s="290"/>
      <c r="C22" s="290" t="s">
        <v>305</v>
      </c>
      <c r="D22" s="292"/>
      <c r="E22" s="292"/>
      <c r="F22" s="292"/>
      <c r="G22" s="292"/>
      <c r="H22" s="290"/>
      <c r="I22" s="417"/>
      <c r="J22" s="290"/>
      <c r="K22" s="417"/>
      <c r="L22" s="290"/>
      <c r="M22" s="290"/>
      <c r="N22" s="290"/>
      <c r="O22" s="416"/>
      <c r="P22" s="292"/>
      <c r="Q22" s="292"/>
      <c r="R22" s="416"/>
      <c r="S22" s="292"/>
      <c r="T22" s="290"/>
    </row>
    <row r="23" spans="1:20" ht="18">
      <c r="A23" s="290"/>
      <c r="B23" s="290"/>
      <c r="C23" s="290" t="s">
        <v>306</v>
      </c>
      <c r="D23" s="292"/>
      <c r="E23" s="292"/>
      <c r="F23" s="292"/>
      <c r="G23" s="292"/>
      <c r="H23" s="290"/>
      <c r="I23" s="417"/>
      <c r="J23" s="290"/>
      <c r="K23" s="417"/>
      <c r="L23" s="290"/>
      <c r="M23" s="290"/>
      <c r="N23" s="290"/>
      <c r="O23" s="416"/>
      <c r="P23" s="292"/>
      <c r="Q23" s="292"/>
      <c r="R23" s="416"/>
      <c r="S23" s="292"/>
      <c r="T23" s="290"/>
    </row>
    <row r="24" spans="1:20" ht="18">
      <c r="A24" s="290"/>
      <c r="B24" s="290"/>
      <c r="C24" s="290" t="s">
        <v>307</v>
      </c>
      <c r="D24" s="292"/>
      <c r="E24" s="292"/>
      <c r="F24" s="292"/>
      <c r="G24" s="292"/>
      <c r="H24" s="290"/>
      <c r="I24" s="417"/>
      <c r="J24" s="290"/>
      <c r="K24" s="417"/>
      <c r="L24" s="290"/>
      <c r="M24" s="290"/>
      <c r="N24" s="290"/>
      <c r="O24" s="416"/>
      <c r="P24" s="292"/>
      <c r="Q24" s="292"/>
      <c r="R24" s="416"/>
      <c r="S24" s="292"/>
      <c r="T24" s="290"/>
    </row>
    <row r="25" spans="1:20" ht="18">
      <c r="A25" s="290"/>
      <c r="B25" s="290"/>
      <c r="C25" s="290" t="s">
        <v>308</v>
      </c>
      <c r="D25" s="292"/>
      <c r="E25" s="292"/>
      <c r="F25" s="292"/>
      <c r="G25" s="292"/>
      <c r="H25" s="290"/>
      <c r="I25" s="417"/>
      <c r="J25" s="290"/>
      <c r="K25" s="417"/>
      <c r="L25" s="290"/>
      <c r="M25" s="290"/>
      <c r="N25" s="290"/>
      <c r="O25" s="416"/>
      <c r="P25" s="292"/>
      <c r="Q25" s="292"/>
      <c r="R25" s="416"/>
      <c r="S25" s="292"/>
      <c r="T25" s="290"/>
    </row>
    <row r="26" spans="1:20" ht="18">
      <c r="A26" s="290"/>
      <c r="B26" s="290"/>
      <c r="C26" s="290" t="s">
        <v>309</v>
      </c>
      <c r="D26" s="292"/>
      <c r="E26" s="292"/>
      <c r="F26" s="292"/>
      <c r="G26" s="292"/>
      <c r="H26" s="290"/>
      <c r="I26" s="417"/>
      <c r="J26" s="290"/>
      <c r="K26" s="417"/>
      <c r="L26" s="290"/>
      <c r="M26" s="290"/>
      <c r="N26" s="290"/>
      <c r="O26" s="416"/>
      <c r="P26" s="292"/>
      <c r="Q26" s="292"/>
      <c r="R26" s="416"/>
      <c r="S26" s="292"/>
      <c r="T26" s="290"/>
    </row>
    <row r="27" spans="1:20" ht="18">
      <c r="A27" s="328"/>
      <c r="B27" s="328"/>
      <c r="C27" s="334" t="s">
        <v>220</v>
      </c>
      <c r="D27" s="334"/>
      <c r="E27" s="334"/>
      <c r="F27" s="334"/>
      <c r="G27" s="334"/>
      <c r="H27" s="334"/>
      <c r="I27" s="421"/>
      <c r="J27" s="334"/>
      <c r="K27" s="421"/>
      <c r="L27" s="334"/>
      <c r="M27" s="334"/>
      <c r="N27" s="334"/>
      <c r="O27" s="421"/>
      <c r="P27" s="334"/>
      <c r="Q27" s="334"/>
      <c r="R27" s="421"/>
      <c r="S27" s="334"/>
      <c r="T27" s="334"/>
    </row>
    <row r="28" ht="18">
      <c r="C28" s="279" t="s">
        <v>310</v>
      </c>
    </row>
    <row r="29" spans="2:3" ht="18">
      <c r="B29" s="287" t="s">
        <v>28</v>
      </c>
      <c r="C29" s="279" t="s">
        <v>360</v>
      </c>
    </row>
    <row r="30" ht="18">
      <c r="C30" s="279" t="s">
        <v>311</v>
      </c>
    </row>
    <row r="31" ht="18">
      <c r="C31" s="279" t="s">
        <v>341</v>
      </c>
    </row>
    <row r="32" ht="18">
      <c r="C32" s="279" t="s">
        <v>312</v>
      </c>
    </row>
  </sheetData>
  <sheetProtection/>
  <mergeCells count="23">
    <mergeCell ref="O8:O10"/>
    <mergeCell ref="P9:Q9"/>
    <mergeCell ref="M8:M10"/>
    <mergeCell ref="P8:Q8"/>
    <mergeCell ref="N8:N10"/>
    <mergeCell ref="H8:H10"/>
    <mergeCell ref="F8:F10"/>
    <mergeCell ref="D8:D10"/>
    <mergeCell ref="G8:G10"/>
    <mergeCell ref="C7:C10"/>
    <mergeCell ref="D7:E7"/>
    <mergeCell ref="F7:G7"/>
    <mergeCell ref="E8:E10"/>
    <mergeCell ref="A1:T1"/>
    <mergeCell ref="A2:T2"/>
    <mergeCell ref="A7:B9"/>
    <mergeCell ref="R8:S9"/>
    <mergeCell ref="T7:T10"/>
    <mergeCell ref="I8:I10"/>
    <mergeCell ref="J8:J10"/>
    <mergeCell ref="K8:K10"/>
    <mergeCell ref="H7:S7"/>
    <mergeCell ref="L8:L10"/>
  </mergeCells>
  <printOptions/>
  <pageMargins left="0.19" right="0.15748031496062992" top="0.5905511811023623" bottom="0.984251968503937" header="0.5118110236220472" footer="0.5118110236220472"/>
  <pageSetup horizontalDpi="600" verticalDpi="600" orientation="landscape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</sheetPr>
  <dimension ref="A1:T32"/>
  <sheetViews>
    <sheetView workbookViewId="0" topLeftCell="A1">
      <selection activeCell="G8" sqref="G8:G10"/>
    </sheetView>
  </sheetViews>
  <sheetFormatPr defaultColWidth="8.00390625" defaultRowHeight="12.75"/>
  <cols>
    <col min="1" max="2" width="5.7109375" style="279" customWidth="1"/>
    <col min="3" max="3" width="29.421875" style="279" customWidth="1"/>
    <col min="4" max="6" width="9.7109375" style="279" customWidth="1"/>
    <col min="7" max="7" width="11.28125" style="279" customWidth="1"/>
    <col min="8" max="10" width="5.57421875" style="279" customWidth="1"/>
    <col min="11" max="11" width="7.421875" style="279" customWidth="1"/>
    <col min="12" max="14" width="9.7109375" style="279" customWidth="1"/>
    <col min="15" max="15" width="13.28125" style="279" customWidth="1"/>
    <col min="16" max="17" width="6.7109375" style="279" customWidth="1"/>
    <col min="18" max="19" width="8.57421875" style="279" customWidth="1"/>
    <col min="20" max="20" width="21.57421875" style="279" customWidth="1"/>
    <col min="21" max="16384" width="8.00390625" style="279" customWidth="1"/>
  </cols>
  <sheetData>
    <row r="1" spans="1:20" ht="27">
      <c r="A1" s="983" t="s">
        <v>570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</row>
    <row r="2" spans="1:20" ht="23.25" customHeight="1">
      <c r="A2" s="983" t="s">
        <v>395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</row>
    <row r="4" spans="1:6" s="282" customFormat="1" ht="21">
      <c r="A4" s="332" t="s">
        <v>178</v>
      </c>
      <c r="B4" s="332"/>
      <c r="C4" s="332"/>
      <c r="D4" s="281"/>
      <c r="E4" s="281"/>
      <c r="F4" s="281"/>
    </row>
    <row r="5" spans="1:3" s="282" customFormat="1" ht="21">
      <c r="A5" s="332" t="s">
        <v>179</v>
      </c>
      <c r="B5" s="332"/>
      <c r="C5" s="332"/>
    </row>
    <row r="6" spans="3:20" ht="21">
      <c r="C6" s="281"/>
      <c r="T6" s="278" t="s">
        <v>251</v>
      </c>
    </row>
    <row r="7" spans="1:20" ht="15.75" customHeight="1">
      <c r="A7" s="981" t="s">
        <v>349</v>
      </c>
      <c r="B7" s="981"/>
      <c r="C7" s="981" t="s">
        <v>261</v>
      </c>
      <c r="D7" s="1078" t="s">
        <v>314</v>
      </c>
      <c r="E7" s="1080"/>
      <c r="F7" s="1078" t="s">
        <v>363</v>
      </c>
      <c r="G7" s="1080"/>
      <c r="H7" s="1078" t="s">
        <v>561</v>
      </c>
      <c r="I7" s="1079"/>
      <c r="J7" s="1079"/>
      <c r="K7" s="1079"/>
      <c r="L7" s="1079"/>
      <c r="M7" s="1079"/>
      <c r="N7" s="1079"/>
      <c r="O7" s="1079"/>
      <c r="P7" s="1079"/>
      <c r="Q7" s="1079"/>
      <c r="R7" s="1079"/>
      <c r="S7" s="1080"/>
      <c r="T7" s="981" t="s">
        <v>112</v>
      </c>
    </row>
    <row r="8" spans="1:20" ht="16.5" customHeight="1">
      <c r="A8" s="986"/>
      <c r="B8" s="986"/>
      <c r="C8" s="1077"/>
      <c r="D8" s="984" t="s">
        <v>180</v>
      </c>
      <c r="E8" s="984" t="s">
        <v>22</v>
      </c>
      <c r="F8" s="984" t="s">
        <v>180</v>
      </c>
      <c r="G8" s="1021" t="s">
        <v>656</v>
      </c>
      <c r="H8" s="984" t="s">
        <v>41</v>
      </c>
      <c r="I8" s="981" t="s">
        <v>278</v>
      </c>
      <c r="J8" s="981" t="s">
        <v>358</v>
      </c>
      <c r="K8" s="981" t="s">
        <v>42</v>
      </c>
      <c r="L8" s="984" t="s">
        <v>43</v>
      </c>
      <c r="M8" s="984" t="s">
        <v>19</v>
      </c>
      <c r="N8" s="981" t="s">
        <v>40</v>
      </c>
      <c r="O8" s="981" t="s">
        <v>359</v>
      </c>
      <c r="P8" s="1081" t="s">
        <v>291</v>
      </c>
      <c r="Q8" s="1082"/>
      <c r="R8" s="991" t="s">
        <v>292</v>
      </c>
      <c r="S8" s="992"/>
      <c r="T8" s="986"/>
    </row>
    <row r="9" spans="1:20" ht="16.5" customHeight="1">
      <c r="A9" s="982"/>
      <c r="B9" s="982"/>
      <c r="C9" s="1077"/>
      <c r="D9" s="1077"/>
      <c r="E9" s="1077"/>
      <c r="F9" s="1077"/>
      <c r="G9" s="1025"/>
      <c r="H9" s="1077"/>
      <c r="I9" s="1077"/>
      <c r="J9" s="1077"/>
      <c r="K9" s="986"/>
      <c r="L9" s="1077"/>
      <c r="M9" s="1077"/>
      <c r="N9" s="1077"/>
      <c r="O9" s="986"/>
      <c r="P9" s="993" t="s">
        <v>293</v>
      </c>
      <c r="Q9" s="994"/>
      <c r="R9" s="1075"/>
      <c r="S9" s="1076"/>
      <c r="T9" s="986"/>
    </row>
    <row r="10" spans="1:20" ht="38.25" customHeight="1">
      <c r="A10" s="331" t="s">
        <v>347</v>
      </c>
      <c r="B10" s="489" t="s">
        <v>348</v>
      </c>
      <c r="C10" s="985"/>
      <c r="D10" s="985"/>
      <c r="E10" s="985"/>
      <c r="F10" s="985"/>
      <c r="G10" s="1026"/>
      <c r="H10" s="985"/>
      <c r="I10" s="985"/>
      <c r="J10" s="985"/>
      <c r="K10" s="985"/>
      <c r="L10" s="985"/>
      <c r="M10" s="985"/>
      <c r="N10" s="985"/>
      <c r="O10" s="982"/>
      <c r="P10" s="331" t="s">
        <v>294</v>
      </c>
      <c r="Q10" s="338" t="s">
        <v>295</v>
      </c>
      <c r="R10" s="406" t="s">
        <v>296</v>
      </c>
      <c r="S10" s="407" t="s">
        <v>297</v>
      </c>
      <c r="T10" s="982"/>
    </row>
    <row r="11" spans="1:20" ht="18.75" thickBot="1">
      <c r="A11" s="484"/>
      <c r="B11" s="484"/>
      <c r="C11" s="283" t="s">
        <v>23</v>
      </c>
      <c r="D11" s="408"/>
      <c r="E11" s="408"/>
      <c r="F11" s="409"/>
      <c r="G11" s="409"/>
      <c r="H11" s="409"/>
      <c r="I11" s="410"/>
      <c r="J11" s="409"/>
      <c r="K11" s="411"/>
      <c r="L11" s="409"/>
      <c r="M11" s="409"/>
      <c r="N11" s="409"/>
      <c r="O11" s="410"/>
      <c r="P11" s="409"/>
      <c r="Q11" s="409"/>
      <c r="R11" s="410"/>
      <c r="S11" s="409"/>
      <c r="T11" s="409"/>
    </row>
    <row r="12" spans="1:20" ht="18.75" thickTop="1">
      <c r="A12" s="488"/>
      <c r="B12" s="291"/>
      <c r="C12" s="412" t="s">
        <v>214</v>
      </c>
      <c r="D12" s="291"/>
      <c r="E12" s="291"/>
      <c r="F12" s="290"/>
      <c r="G12" s="291"/>
      <c r="H12" s="413"/>
      <c r="I12" s="414"/>
      <c r="J12" s="413"/>
      <c r="K12" s="414"/>
      <c r="L12" s="291"/>
      <c r="M12" s="291"/>
      <c r="N12" s="291"/>
      <c r="O12" s="414"/>
      <c r="P12" s="413"/>
      <c r="Q12" s="415"/>
      <c r="R12" s="414"/>
      <c r="S12" s="413"/>
      <c r="T12" s="290"/>
    </row>
    <row r="13" spans="1:20" ht="18">
      <c r="A13" s="290"/>
      <c r="B13" s="290"/>
      <c r="C13" s="318" t="s">
        <v>385</v>
      </c>
      <c r="D13" s="291"/>
      <c r="E13" s="291"/>
      <c r="F13" s="290"/>
      <c r="G13" s="291"/>
      <c r="H13" s="413"/>
      <c r="I13" s="414"/>
      <c r="J13" s="413"/>
      <c r="K13" s="414"/>
      <c r="L13" s="291"/>
      <c r="M13" s="291"/>
      <c r="N13" s="291"/>
      <c r="O13" s="414"/>
      <c r="P13" s="413"/>
      <c r="Q13" s="413"/>
      <c r="R13" s="414"/>
      <c r="S13" s="413"/>
      <c r="T13" s="290"/>
    </row>
    <row r="14" spans="1:20" ht="18">
      <c r="A14" s="290"/>
      <c r="B14" s="290"/>
      <c r="C14" s="318" t="s">
        <v>298</v>
      </c>
      <c r="D14" s="291"/>
      <c r="E14" s="291"/>
      <c r="F14" s="290"/>
      <c r="G14" s="291"/>
      <c r="H14" s="413"/>
      <c r="I14" s="414"/>
      <c r="J14" s="413"/>
      <c r="K14" s="414"/>
      <c r="L14" s="291"/>
      <c r="M14" s="291"/>
      <c r="N14" s="291"/>
      <c r="O14" s="414"/>
      <c r="P14" s="413"/>
      <c r="Q14" s="413"/>
      <c r="R14" s="414"/>
      <c r="S14" s="413"/>
      <c r="T14" s="290"/>
    </row>
    <row r="15" spans="1:20" ht="18">
      <c r="A15" s="290"/>
      <c r="B15" s="290"/>
      <c r="C15" s="318" t="s">
        <v>299</v>
      </c>
      <c r="D15" s="290"/>
      <c r="E15" s="290"/>
      <c r="F15" s="290"/>
      <c r="G15" s="290"/>
      <c r="H15" s="292"/>
      <c r="I15" s="416"/>
      <c r="J15" s="292"/>
      <c r="K15" s="416"/>
      <c r="L15" s="290"/>
      <c r="M15" s="290"/>
      <c r="N15" s="290"/>
      <c r="O15" s="416"/>
      <c r="P15" s="292"/>
      <c r="Q15" s="292"/>
      <c r="R15" s="416"/>
      <c r="S15" s="292"/>
      <c r="T15" s="290"/>
    </row>
    <row r="16" spans="1:20" ht="18">
      <c r="A16" s="290"/>
      <c r="B16" s="290"/>
      <c r="C16" s="318" t="s">
        <v>300</v>
      </c>
      <c r="D16" s="290"/>
      <c r="E16" s="290"/>
      <c r="F16" s="290"/>
      <c r="G16" s="290"/>
      <c r="H16" s="292"/>
      <c r="I16" s="416"/>
      <c r="J16" s="292"/>
      <c r="K16" s="416"/>
      <c r="L16" s="290"/>
      <c r="M16" s="290"/>
      <c r="N16" s="290"/>
      <c r="O16" s="416"/>
      <c r="P16" s="292"/>
      <c r="Q16" s="292"/>
      <c r="R16" s="416"/>
      <c r="S16" s="292"/>
      <c r="T16" s="290"/>
    </row>
    <row r="17" spans="1:20" ht="18">
      <c r="A17" s="290"/>
      <c r="B17" s="290"/>
      <c r="C17" s="290" t="s">
        <v>262</v>
      </c>
      <c r="D17" s="290"/>
      <c r="E17" s="290"/>
      <c r="F17" s="290"/>
      <c r="G17" s="290"/>
      <c r="H17" s="290"/>
      <c r="I17" s="417"/>
      <c r="J17" s="290"/>
      <c r="K17" s="417"/>
      <c r="L17" s="290"/>
      <c r="M17" s="290"/>
      <c r="N17" s="290"/>
      <c r="O17" s="417"/>
      <c r="P17" s="290"/>
      <c r="Q17" s="290"/>
      <c r="R17" s="417"/>
      <c r="S17" s="290"/>
      <c r="T17" s="293" t="s">
        <v>185</v>
      </c>
    </row>
    <row r="18" spans="1:20" ht="18">
      <c r="A18" s="290"/>
      <c r="B18" s="290"/>
      <c r="C18" s="418" t="s">
        <v>301</v>
      </c>
      <c r="D18" s="419"/>
      <c r="E18" s="419"/>
      <c r="F18" s="292"/>
      <c r="G18" s="292"/>
      <c r="H18" s="290"/>
      <c r="I18" s="417"/>
      <c r="J18" s="290"/>
      <c r="K18" s="417"/>
      <c r="L18" s="290"/>
      <c r="M18" s="290"/>
      <c r="N18" s="290"/>
      <c r="O18" s="416"/>
      <c r="P18" s="292"/>
      <c r="Q18" s="292"/>
      <c r="R18" s="416"/>
      <c r="S18" s="292"/>
      <c r="T18" s="293" t="s">
        <v>36</v>
      </c>
    </row>
    <row r="19" spans="1:20" ht="18">
      <c r="A19" s="290"/>
      <c r="B19" s="290"/>
      <c r="C19" s="290" t="s">
        <v>302</v>
      </c>
      <c r="D19" s="292"/>
      <c r="E19" s="292"/>
      <c r="F19" s="292"/>
      <c r="G19" s="292"/>
      <c r="H19" s="290"/>
      <c r="I19" s="417"/>
      <c r="J19" s="290"/>
      <c r="K19" s="417"/>
      <c r="L19" s="290"/>
      <c r="M19" s="290"/>
      <c r="N19" s="290"/>
      <c r="O19" s="416"/>
      <c r="P19" s="292"/>
      <c r="Q19" s="292"/>
      <c r="R19" s="416"/>
      <c r="S19" s="292"/>
      <c r="T19" s="293" t="s">
        <v>186</v>
      </c>
    </row>
    <row r="20" spans="1:20" ht="18">
      <c r="A20" s="290"/>
      <c r="B20" s="290"/>
      <c r="C20" s="290" t="s">
        <v>303</v>
      </c>
      <c r="D20" s="292"/>
      <c r="E20" s="292"/>
      <c r="F20" s="292"/>
      <c r="G20" s="292"/>
      <c r="H20" s="290"/>
      <c r="I20" s="417"/>
      <c r="J20" s="290"/>
      <c r="K20" s="417"/>
      <c r="L20" s="290"/>
      <c r="M20" s="290"/>
      <c r="N20" s="290"/>
      <c r="O20" s="416"/>
      <c r="P20" s="292"/>
      <c r="Q20" s="292"/>
      <c r="R20" s="416"/>
      <c r="S20" s="292"/>
      <c r="T20" s="420"/>
    </row>
    <row r="21" spans="1:20" ht="18">
      <c r="A21" s="290"/>
      <c r="B21" s="290"/>
      <c r="C21" s="290" t="s">
        <v>304</v>
      </c>
      <c r="D21" s="292"/>
      <c r="E21" s="292"/>
      <c r="F21" s="292"/>
      <c r="G21" s="292"/>
      <c r="H21" s="290"/>
      <c r="I21" s="417"/>
      <c r="J21" s="290"/>
      <c r="K21" s="417"/>
      <c r="L21" s="290"/>
      <c r="M21" s="290"/>
      <c r="N21" s="290"/>
      <c r="O21" s="416"/>
      <c r="P21" s="292"/>
      <c r="Q21" s="292"/>
      <c r="R21" s="416"/>
      <c r="S21" s="292"/>
      <c r="T21" s="290"/>
    </row>
    <row r="22" spans="1:20" ht="18">
      <c r="A22" s="290"/>
      <c r="B22" s="290"/>
      <c r="C22" s="290" t="s">
        <v>305</v>
      </c>
      <c r="D22" s="292"/>
      <c r="E22" s="292"/>
      <c r="F22" s="292"/>
      <c r="G22" s="292"/>
      <c r="H22" s="290"/>
      <c r="I22" s="417"/>
      <c r="J22" s="290"/>
      <c r="K22" s="417"/>
      <c r="L22" s="290"/>
      <c r="M22" s="290"/>
      <c r="N22" s="290"/>
      <c r="O22" s="416"/>
      <c r="P22" s="292"/>
      <c r="Q22" s="292"/>
      <c r="R22" s="416"/>
      <c r="S22" s="292"/>
      <c r="T22" s="290"/>
    </row>
    <row r="23" spans="1:20" ht="18">
      <c r="A23" s="290"/>
      <c r="B23" s="290"/>
      <c r="C23" s="290" t="s">
        <v>306</v>
      </c>
      <c r="D23" s="292"/>
      <c r="E23" s="292"/>
      <c r="F23" s="292"/>
      <c r="G23" s="292"/>
      <c r="H23" s="290"/>
      <c r="I23" s="417"/>
      <c r="J23" s="290"/>
      <c r="K23" s="417"/>
      <c r="L23" s="290"/>
      <c r="M23" s="290"/>
      <c r="N23" s="290"/>
      <c r="O23" s="416"/>
      <c r="P23" s="292"/>
      <c r="Q23" s="292"/>
      <c r="R23" s="416"/>
      <c r="S23" s="292"/>
      <c r="T23" s="290"/>
    </row>
    <row r="24" spans="1:20" ht="18">
      <c r="A24" s="290"/>
      <c r="B24" s="290"/>
      <c r="C24" s="290" t="s">
        <v>307</v>
      </c>
      <c r="D24" s="292"/>
      <c r="E24" s="292"/>
      <c r="F24" s="292"/>
      <c r="G24" s="292"/>
      <c r="H24" s="290"/>
      <c r="I24" s="417"/>
      <c r="J24" s="290"/>
      <c r="K24" s="417"/>
      <c r="L24" s="290"/>
      <c r="M24" s="290"/>
      <c r="N24" s="290"/>
      <c r="O24" s="416"/>
      <c r="P24" s="292"/>
      <c r="Q24" s="292"/>
      <c r="R24" s="416"/>
      <c r="S24" s="292"/>
      <c r="T24" s="290"/>
    </row>
    <row r="25" spans="1:20" ht="18">
      <c r="A25" s="290"/>
      <c r="B25" s="290"/>
      <c r="C25" s="290" t="s">
        <v>308</v>
      </c>
      <c r="D25" s="292"/>
      <c r="E25" s="292"/>
      <c r="F25" s="292"/>
      <c r="G25" s="292"/>
      <c r="H25" s="290"/>
      <c r="I25" s="417"/>
      <c r="J25" s="290"/>
      <c r="K25" s="417"/>
      <c r="L25" s="290"/>
      <c r="M25" s="290"/>
      <c r="N25" s="290"/>
      <c r="O25" s="416"/>
      <c r="P25" s="292"/>
      <c r="Q25" s="292"/>
      <c r="R25" s="416"/>
      <c r="S25" s="292"/>
      <c r="T25" s="290"/>
    </row>
    <row r="26" spans="1:20" ht="18">
      <c r="A26" s="290"/>
      <c r="B26" s="290"/>
      <c r="C26" s="290" t="s">
        <v>309</v>
      </c>
      <c r="D26" s="292"/>
      <c r="E26" s="292"/>
      <c r="F26" s="292"/>
      <c r="G26" s="292"/>
      <c r="H26" s="290"/>
      <c r="I26" s="417"/>
      <c r="J26" s="290"/>
      <c r="K26" s="417"/>
      <c r="L26" s="290"/>
      <c r="M26" s="290"/>
      <c r="N26" s="290"/>
      <c r="O26" s="416"/>
      <c r="P26" s="292"/>
      <c r="Q26" s="292"/>
      <c r="R26" s="416"/>
      <c r="S26" s="292"/>
      <c r="T26" s="290"/>
    </row>
    <row r="27" spans="1:20" ht="18">
      <c r="A27" s="328"/>
      <c r="B27" s="328"/>
      <c r="C27" s="334" t="s">
        <v>220</v>
      </c>
      <c r="D27" s="334"/>
      <c r="E27" s="334"/>
      <c r="F27" s="334"/>
      <c r="G27" s="334"/>
      <c r="H27" s="334"/>
      <c r="I27" s="421"/>
      <c r="J27" s="334"/>
      <c r="K27" s="421"/>
      <c r="L27" s="334"/>
      <c r="M27" s="334"/>
      <c r="N27" s="334"/>
      <c r="O27" s="421"/>
      <c r="P27" s="334"/>
      <c r="Q27" s="334"/>
      <c r="R27" s="421"/>
      <c r="S27" s="334"/>
      <c r="T27" s="334"/>
    </row>
    <row r="28" ht="18">
      <c r="C28" s="279" t="s">
        <v>310</v>
      </c>
    </row>
    <row r="29" spans="2:3" ht="18">
      <c r="B29" s="287" t="s">
        <v>28</v>
      </c>
      <c r="C29" s="279" t="s">
        <v>360</v>
      </c>
    </row>
    <row r="30" ht="18">
      <c r="C30" s="279" t="s">
        <v>311</v>
      </c>
    </row>
    <row r="31" ht="18">
      <c r="C31" s="279" t="s">
        <v>341</v>
      </c>
    </row>
    <row r="32" ht="18">
      <c r="C32" s="279" t="s">
        <v>312</v>
      </c>
    </row>
  </sheetData>
  <sheetProtection/>
  <mergeCells count="23">
    <mergeCell ref="A1:T1"/>
    <mergeCell ref="A2:T2"/>
    <mergeCell ref="A7:B9"/>
    <mergeCell ref="C7:C10"/>
    <mergeCell ref="D7:E7"/>
    <mergeCell ref="F7:G7"/>
    <mergeCell ref="H7:S7"/>
    <mergeCell ref="T7:T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Q8"/>
    <mergeCell ref="R8:S9"/>
    <mergeCell ref="P9:Q9"/>
  </mergeCells>
  <printOptions/>
  <pageMargins left="0.19" right="0.15748031496062992" top="0.5905511811023623" bottom="0.984251968503937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M25"/>
  <sheetViews>
    <sheetView zoomScalePageLayoutView="0" workbookViewId="0" topLeftCell="B1">
      <selection activeCell="G5" sqref="G5"/>
    </sheetView>
  </sheetViews>
  <sheetFormatPr defaultColWidth="9.140625" defaultRowHeight="12.75"/>
  <cols>
    <col min="1" max="1" width="3.00390625" style="548" customWidth="1"/>
    <col min="2" max="2" width="18.421875" style="548" customWidth="1"/>
    <col min="3" max="3" width="4.7109375" style="548" customWidth="1"/>
    <col min="4" max="4" width="19.28125" style="548" customWidth="1"/>
    <col min="5" max="5" width="4.57421875" style="548" customWidth="1"/>
    <col min="6" max="6" width="16.8515625" style="548" customWidth="1"/>
    <col min="7" max="7" width="16.8515625" style="548" bestFit="1" customWidth="1"/>
    <col min="8" max="12" width="16.57421875" style="548" customWidth="1"/>
    <col min="13" max="13" width="19.28125" style="548" customWidth="1"/>
    <col min="14" max="16384" width="9.140625" style="548" customWidth="1"/>
  </cols>
  <sheetData>
    <row r="1" spans="2:13" ht="27">
      <c r="B1" s="877" t="s">
        <v>418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</row>
    <row r="3" spans="2:13" ht="27">
      <c r="B3" s="877" t="s">
        <v>637</v>
      </c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</row>
    <row r="4" spans="2:13" ht="27">
      <c r="B4" s="877" t="s">
        <v>29</v>
      </c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</row>
    <row r="5" spans="2:13" ht="24.75" thickBot="1">
      <c r="B5" s="561" t="s">
        <v>670</v>
      </c>
      <c r="C5" s="550"/>
      <c r="D5" s="550"/>
      <c r="E5" s="550"/>
      <c r="F5" s="732" t="s">
        <v>526</v>
      </c>
      <c r="G5" s="708">
        <f>G6+G7</f>
        <v>0</v>
      </c>
      <c r="H5" s="732" t="s">
        <v>32</v>
      </c>
      <c r="I5" s="562"/>
      <c r="L5" s="665"/>
      <c r="M5" s="662"/>
    </row>
    <row r="6" spans="2:13" ht="24.75" thickTop="1">
      <c r="B6" s="870" t="s">
        <v>525</v>
      </c>
      <c r="C6" s="870"/>
      <c r="D6" s="870"/>
      <c r="E6" s="870"/>
      <c r="F6" s="663" t="s">
        <v>526</v>
      </c>
      <c r="G6" s="563">
        <f>+H12</f>
        <v>0</v>
      </c>
      <c r="H6" s="663" t="s">
        <v>32</v>
      </c>
      <c r="I6" s="663"/>
      <c r="J6" s="549"/>
      <c r="K6" s="663"/>
      <c r="L6" s="666"/>
      <c r="M6" s="663"/>
    </row>
    <row r="7" spans="2:13" ht="24">
      <c r="B7" s="870" t="s">
        <v>527</v>
      </c>
      <c r="C7" s="870"/>
      <c r="D7" s="870"/>
      <c r="E7" s="870"/>
      <c r="F7" s="663" t="s">
        <v>526</v>
      </c>
      <c r="G7" s="563">
        <f>+K12</f>
        <v>0</v>
      </c>
      <c r="H7" s="663" t="s">
        <v>32</v>
      </c>
      <c r="K7" s="663"/>
      <c r="L7" s="666"/>
      <c r="M7" s="663"/>
    </row>
    <row r="8" ht="24.75" thickBot="1">
      <c r="M8" s="549" t="s">
        <v>12</v>
      </c>
    </row>
    <row r="9" spans="2:13" ht="21" customHeight="1">
      <c r="B9" s="878" t="s">
        <v>10</v>
      </c>
      <c r="C9" s="879"/>
      <c r="D9" s="879"/>
      <c r="E9" s="880"/>
      <c r="F9" s="887" t="s">
        <v>625</v>
      </c>
      <c r="G9" s="887" t="s">
        <v>538</v>
      </c>
      <c r="H9" s="891" t="s">
        <v>539</v>
      </c>
      <c r="I9" s="892"/>
      <c r="J9" s="892"/>
      <c r="K9" s="892"/>
      <c r="L9" s="892"/>
      <c r="M9" s="893"/>
    </row>
    <row r="10" spans="2:13" ht="24">
      <c r="B10" s="881"/>
      <c r="C10" s="882"/>
      <c r="D10" s="882"/>
      <c r="E10" s="883"/>
      <c r="F10" s="888"/>
      <c r="G10" s="890"/>
      <c r="H10" s="894" t="s">
        <v>374</v>
      </c>
      <c r="I10" s="895"/>
      <c r="J10" s="896"/>
      <c r="K10" s="894" t="s">
        <v>373</v>
      </c>
      <c r="L10" s="895"/>
      <c r="M10" s="897"/>
    </row>
    <row r="11" spans="2:13" ht="24.75" thickBot="1">
      <c r="B11" s="884"/>
      <c r="C11" s="885"/>
      <c r="D11" s="885"/>
      <c r="E11" s="886"/>
      <c r="F11" s="889"/>
      <c r="G11" s="867"/>
      <c r="H11" s="664" t="s">
        <v>445</v>
      </c>
      <c r="I11" s="664" t="s">
        <v>446</v>
      </c>
      <c r="J11" s="664" t="s">
        <v>331</v>
      </c>
      <c r="K11" s="664" t="s">
        <v>445</v>
      </c>
      <c r="L11" s="664" t="s">
        <v>446</v>
      </c>
      <c r="M11" s="564" t="s">
        <v>331</v>
      </c>
    </row>
    <row r="12" spans="2:13" ht="24.75" thickBot="1">
      <c r="B12" s="898" t="s">
        <v>15</v>
      </c>
      <c r="C12" s="899"/>
      <c r="D12" s="899"/>
      <c r="E12" s="900"/>
      <c r="F12" s="650">
        <f aca="true" t="shared" si="0" ref="F12:M12">SUM(F13:F23)</f>
        <v>0</v>
      </c>
      <c r="G12" s="650">
        <f t="shared" si="0"/>
        <v>0</v>
      </c>
      <c r="H12" s="650">
        <f t="shared" si="0"/>
        <v>0</v>
      </c>
      <c r="I12" s="650">
        <f t="shared" si="0"/>
        <v>0</v>
      </c>
      <c r="J12" s="650">
        <f t="shared" si="0"/>
        <v>0</v>
      </c>
      <c r="K12" s="650">
        <f t="shared" si="0"/>
        <v>0</v>
      </c>
      <c r="L12" s="650">
        <f t="shared" si="0"/>
        <v>0</v>
      </c>
      <c r="M12" s="650">
        <f t="shared" si="0"/>
        <v>0</v>
      </c>
    </row>
    <row r="13" spans="2:13" ht="24.75" thickTop="1">
      <c r="B13" s="551" t="s">
        <v>434</v>
      </c>
      <c r="C13" s="552"/>
      <c r="D13" s="552"/>
      <c r="E13" s="553"/>
      <c r="F13" s="651">
        <v>0</v>
      </c>
      <c r="G13" s="652">
        <v>0</v>
      </c>
      <c r="H13" s="653">
        <v>0</v>
      </c>
      <c r="I13" s="653">
        <v>0</v>
      </c>
      <c r="J13" s="654">
        <f>H13-I13</f>
        <v>0</v>
      </c>
      <c r="K13" s="655">
        <v>0</v>
      </c>
      <c r="L13" s="655">
        <v>0</v>
      </c>
      <c r="M13" s="656">
        <f aca="true" t="shared" si="1" ref="M13:M23">+K13-L13</f>
        <v>0</v>
      </c>
    </row>
    <row r="14" spans="2:13" ht="24">
      <c r="B14" s="554" t="s">
        <v>435</v>
      </c>
      <c r="C14" s="555"/>
      <c r="D14" s="555"/>
      <c r="E14" s="556"/>
      <c r="F14" s="652">
        <v>0</v>
      </c>
      <c r="G14" s="652">
        <v>0</v>
      </c>
      <c r="H14" s="655">
        <v>0</v>
      </c>
      <c r="I14" s="655">
        <v>0</v>
      </c>
      <c r="J14" s="657">
        <f>H14-I14</f>
        <v>0</v>
      </c>
      <c r="K14" s="655">
        <v>0</v>
      </c>
      <c r="L14" s="655">
        <v>0</v>
      </c>
      <c r="M14" s="658">
        <f t="shared" si="1"/>
        <v>0</v>
      </c>
    </row>
    <row r="15" spans="2:13" ht="24">
      <c r="B15" s="554" t="s">
        <v>436</v>
      </c>
      <c r="C15" s="555"/>
      <c r="D15" s="555"/>
      <c r="E15" s="556"/>
      <c r="F15" s="652">
        <v>0</v>
      </c>
      <c r="G15" s="652">
        <v>0</v>
      </c>
      <c r="H15" s="655">
        <v>0</v>
      </c>
      <c r="I15" s="655">
        <v>0</v>
      </c>
      <c r="J15" s="657">
        <f aca="true" t="shared" si="2" ref="J15:J23">H15-I15</f>
        <v>0</v>
      </c>
      <c r="K15" s="655">
        <v>0</v>
      </c>
      <c r="L15" s="655">
        <v>0</v>
      </c>
      <c r="M15" s="658">
        <f t="shared" si="1"/>
        <v>0</v>
      </c>
    </row>
    <row r="16" spans="2:13" ht="24">
      <c r="B16" s="554" t="s">
        <v>437</v>
      </c>
      <c r="C16" s="555"/>
      <c r="D16" s="555"/>
      <c r="E16" s="556"/>
      <c r="F16" s="652">
        <v>0</v>
      </c>
      <c r="G16" s="652">
        <v>0</v>
      </c>
      <c r="H16" s="655">
        <v>0</v>
      </c>
      <c r="I16" s="655">
        <v>0</v>
      </c>
      <c r="J16" s="657">
        <f t="shared" si="2"/>
        <v>0</v>
      </c>
      <c r="K16" s="655">
        <v>0</v>
      </c>
      <c r="L16" s="655">
        <v>0</v>
      </c>
      <c r="M16" s="658">
        <f t="shared" si="1"/>
        <v>0</v>
      </c>
    </row>
    <row r="17" spans="2:13" ht="24">
      <c r="B17" s="554" t="s">
        <v>523</v>
      </c>
      <c r="C17" s="555"/>
      <c r="D17" s="555"/>
      <c r="E17" s="556"/>
      <c r="F17" s="652">
        <v>0</v>
      </c>
      <c r="G17" s="652">
        <v>0</v>
      </c>
      <c r="H17" s="655">
        <v>0</v>
      </c>
      <c r="I17" s="655">
        <v>0</v>
      </c>
      <c r="J17" s="657">
        <f t="shared" si="2"/>
        <v>0</v>
      </c>
      <c r="K17" s="655">
        <v>0</v>
      </c>
      <c r="L17" s="655">
        <v>0</v>
      </c>
      <c r="M17" s="658">
        <f t="shared" si="1"/>
        <v>0</v>
      </c>
    </row>
    <row r="18" spans="2:13" ht="24">
      <c r="B18" s="554" t="s">
        <v>438</v>
      </c>
      <c r="C18" s="555"/>
      <c r="D18" s="555"/>
      <c r="E18" s="556"/>
      <c r="F18" s="652">
        <v>0</v>
      </c>
      <c r="G18" s="652">
        <v>0</v>
      </c>
      <c r="H18" s="655">
        <v>0</v>
      </c>
      <c r="I18" s="655">
        <v>0</v>
      </c>
      <c r="J18" s="657">
        <f t="shared" si="2"/>
        <v>0</v>
      </c>
      <c r="K18" s="655">
        <v>0</v>
      </c>
      <c r="L18" s="655">
        <v>0</v>
      </c>
      <c r="M18" s="658">
        <f t="shared" si="1"/>
        <v>0</v>
      </c>
    </row>
    <row r="19" spans="2:13" ht="24">
      <c r="B19" s="554" t="s">
        <v>439</v>
      </c>
      <c r="C19" s="555"/>
      <c r="D19" s="555"/>
      <c r="E19" s="556"/>
      <c r="F19" s="652">
        <v>0</v>
      </c>
      <c r="G19" s="652">
        <v>0</v>
      </c>
      <c r="H19" s="655">
        <v>0</v>
      </c>
      <c r="I19" s="655">
        <v>0</v>
      </c>
      <c r="J19" s="657">
        <f t="shared" si="2"/>
        <v>0</v>
      </c>
      <c r="K19" s="655">
        <v>0</v>
      </c>
      <c r="L19" s="655">
        <v>0</v>
      </c>
      <c r="M19" s="658">
        <f t="shared" si="1"/>
        <v>0</v>
      </c>
    </row>
    <row r="20" spans="2:13" ht="24">
      <c r="B20" s="554" t="s">
        <v>440</v>
      </c>
      <c r="C20" s="555"/>
      <c r="D20" s="555"/>
      <c r="E20" s="556"/>
      <c r="F20" s="652">
        <v>0</v>
      </c>
      <c r="G20" s="652">
        <v>0</v>
      </c>
      <c r="H20" s="655">
        <v>0</v>
      </c>
      <c r="I20" s="655">
        <v>0</v>
      </c>
      <c r="J20" s="657">
        <f t="shared" si="2"/>
        <v>0</v>
      </c>
      <c r="K20" s="655">
        <v>0</v>
      </c>
      <c r="L20" s="655">
        <v>0</v>
      </c>
      <c r="M20" s="658">
        <f t="shared" si="1"/>
        <v>0</v>
      </c>
    </row>
    <row r="21" spans="2:13" ht="24">
      <c r="B21" s="554" t="s">
        <v>441</v>
      </c>
      <c r="C21" s="555"/>
      <c r="D21" s="555"/>
      <c r="E21" s="556"/>
      <c r="F21" s="652">
        <v>0</v>
      </c>
      <c r="G21" s="652">
        <v>0</v>
      </c>
      <c r="H21" s="655">
        <v>0</v>
      </c>
      <c r="I21" s="655">
        <v>0</v>
      </c>
      <c r="J21" s="657">
        <f t="shared" si="2"/>
        <v>0</v>
      </c>
      <c r="K21" s="655">
        <v>0</v>
      </c>
      <c r="L21" s="655">
        <v>0</v>
      </c>
      <c r="M21" s="658">
        <f t="shared" si="1"/>
        <v>0</v>
      </c>
    </row>
    <row r="22" spans="2:13" ht="24">
      <c r="B22" s="554" t="s">
        <v>442</v>
      </c>
      <c r="C22" s="555"/>
      <c r="D22" s="555"/>
      <c r="E22" s="556"/>
      <c r="F22" s="652">
        <v>0</v>
      </c>
      <c r="G22" s="652">
        <v>0</v>
      </c>
      <c r="H22" s="655">
        <v>0</v>
      </c>
      <c r="I22" s="655">
        <v>0</v>
      </c>
      <c r="J22" s="657">
        <f t="shared" si="2"/>
        <v>0</v>
      </c>
      <c r="K22" s="655">
        <v>0</v>
      </c>
      <c r="L22" s="655">
        <v>0</v>
      </c>
      <c r="M22" s="658">
        <f t="shared" si="1"/>
        <v>0</v>
      </c>
    </row>
    <row r="23" spans="2:13" ht="24">
      <c r="B23" s="554" t="s">
        <v>443</v>
      </c>
      <c r="C23" s="555"/>
      <c r="D23" s="555"/>
      <c r="E23" s="556"/>
      <c r="F23" s="652">
        <v>0</v>
      </c>
      <c r="G23" s="652">
        <v>0</v>
      </c>
      <c r="H23" s="655">
        <v>0</v>
      </c>
      <c r="I23" s="655">
        <v>0</v>
      </c>
      <c r="J23" s="657">
        <f t="shared" si="2"/>
        <v>0</v>
      </c>
      <c r="K23" s="655">
        <v>0</v>
      </c>
      <c r="L23" s="655">
        <v>0</v>
      </c>
      <c r="M23" s="658">
        <f t="shared" si="1"/>
        <v>0</v>
      </c>
    </row>
    <row r="24" spans="2:13" ht="24.75" thickBot="1">
      <c r="B24" s="557" t="s">
        <v>444</v>
      </c>
      <c r="C24" s="558"/>
      <c r="D24" s="647"/>
      <c r="E24" s="559"/>
      <c r="F24" s="657"/>
      <c r="G24" s="657"/>
      <c r="H24" s="657"/>
      <c r="I24" s="657"/>
      <c r="J24" s="659"/>
      <c r="K24" s="659"/>
      <c r="L24" s="660"/>
      <c r="M24" s="560"/>
    </row>
    <row r="25" spans="3:13" ht="24">
      <c r="C25" s="648"/>
      <c r="F25" s="648"/>
      <c r="G25" s="648"/>
      <c r="H25" s="648"/>
      <c r="I25" s="648"/>
      <c r="J25" s="648"/>
      <c r="K25" s="648"/>
      <c r="M25" s="648"/>
    </row>
  </sheetData>
  <sheetProtection/>
  <mergeCells count="12">
    <mergeCell ref="K10:M10"/>
    <mergeCell ref="B12:E12"/>
    <mergeCell ref="B1:M1"/>
    <mergeCell ref="B3:M3"/>
    <mergeCell ref="B4:M4"/>
    <mergeCell ref="B6:E6"/>
    <mergeCell ref="B7:E7"/>
    <mergeCell ref="B9:E11"/>
    <mergeCell ref="F9:F11"/>
    <mergeCell ref="G9:G11"/>
    <mergeCell ref="H9:M9"/>
    <mergeCell ref="H10:J10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B1:O14"/>
  <sheetViews>
    <sheetView showGridLines="0" zoomScale="75" zoomScaleNormal="75" workbookViewId="0" topLeftCell="A1">
      <selection activeCell="E3" sqref="E3"/>
    </sheetView>
  </sheetViews>
  <sheetFormatPr defaultColWidth="9.140625" defaultRowHeight="18.75" customHeight="1"/>
  <cols>
    <col min="1" max="1" width="9.140625" style="445" customWidth="1"/>
    <col min="2" max="2" width="32.421875" style="445" customWidth="1"/>
    <col min="3" max="3" width="14.00390625" style="445" bestFit="1" customWidth="1"/>
    <col min="4" max="6" width="24.28125" style="445" customWidth="1"/>
    <col min="7" max="16384" width="9.140625" style="445" customWidth="1"/>
  </cols>
  <sheetData>
    <row r="1" spans="2:6" s="431" customFormat="1" ht="30">
      <c r="B1" s="967" t="s">
        <v>571</v>
      </c>
      <c r="C1" s="967"/>
      <c r="D1" s="967"/>
      <c r="E1" s="967"/>
      <c r="F1" s="967"/>
    </row>
    <row r="2" spans="2:6" s="431" customFormat="1" ht="30">
      <c r="B2" s="967" t="s">
        <v>375</v>
      </c>
      <c r="C2" s="967"/>
      <c r="D2" s="967"/>
      <c r="E2" s="967"/>
      <c r="F2" s="967"/>
    </row>
    <row r="3" spans="2:6" s="431" customFormat="1" ht="30">
      <c r="B3" s="524"/>
      <c r="C3" s="524"/>
      <c r="D3" s="524"/>
      <c r="E3" s="524"/>
      <c r="F3" s="524"/>
    </row>
    <row r="4" spans="2:6" s="431" customFormat="1" ht="30">
      <c r="B4" s="524"/>
      <c r="C4" s="524"/>
      <c r="D4" s="524"/>
      <c r="E4" s="524"/>
      <c r="F4" s="524"/>
    </row>
    <row r="5" spans="2:6" s="437" customFormat="1" ht="24">
      <c r="B5" s="432" t="s">
        <v>29</v>
      </c>
      <c r="C5" s="432"/>
      <c r="D5" s="432"/>
      <c r="E5" s="968"/>
      <c r="F5" s="968"/>
    </row>
    <row r="6" spans="2:6" s="437" customFormat="1" ht="24">
      <c r="B6" s="432" t="s">
        <v>193</v>
      </c>
      <c r="C6" s="432"/>
      <c r="D6" s="432"/>
      <c r="E6" s="433"/>
      <c r="F6" s="433"/>
    </row>
    <row r="7" spans="2:6" s="437" customFormat="1" ht="24">
      <c r="B7" s="438"/>
      <c r="C7" s="438"/>
      <c r="D7" s="438"/>
      <c r="E7" s="433"/>
      <c r="F7" s="433"/>
    </row>
    <row r="8" spans="6:15" ht="18" customHeight="1">
      <c r="F8" s="531" t="s">
        <v>12</v>
      </c>
      <c r="O8" s="450"/>
    </row>
    <row r="9" spans="2:6" s="452" customFormat="1" ht="55.5" customHeight="1">
      <c r="B9" s="451" t="s">
        <v>376</v>
      </c>
      <c r="C9" s="451" t="s">
        <v>386</v>
      </c>
      <c r="D9" s="451" t="s">
        <v>21</v>
      </c>
      <c r="E9" s="466" t="s">
        <v>19</v>
      </c>
      <c r="F9" s="451" t="s">
        <v>24</v>
      </c>
    </row>
    <row r="10" spans="2:6" s="452" customFormat="1" ht="33" customHeight="1" thickBot="1">
      <c r="B10" s="532" t="s">
        <v>23</v>
      </c>
      <c r="C10" s="532">
        <f>SUM(C11:C12)</f>
        <v>0</v>
      </c>
      <c r="D10" s="533">
        <f>SUM(D11:D12)</f>
        <v>0</v>
      </c>
      <c r="E10" s="533">
        <f>SUM(E11:E12)</f>
        <v>0</v>
      </c>
      <c r="F10" s="533">
        <f>D10-E10</f>
        <v>0</v>
      </c>
    </row>
    <row r="11" spans="2:6" ht="33" customHeight="1" thickTop="1">
      <c r="B11" s="534" t="s">
        <v>379</v>
      </c>
      <c r="C11" s="534"/>
      <c r="D11" s="535"/>
      <c r="E11" s="536"/>
      <c r="F11" s="537">
        <f>D11-E11</f>
        <v>0</v>
      </c>
    </row>
    <row r="12" spans="2:6" ht="33" customHeight="1">
      <c r="B12" s="538" t="s">
        <v>380</v>
      </c>
      <c r="C12" s="538"/>
      <c r="D12" s="461"/>
      <c r="E12" s="539"/>
      <c r="F12" s="540">
        <f>D12-E12</f>
        <v>0</v>
      </c>
    </row>
    <row r="13" ht="18" customHeight="1"/>
    <row r="14" spans="2:5" ht="18" customHeight="1">
      <c r="B14" s="444"/>
      <c r="C14" s="444"/>
      <c r="D14" s="444"/>
      <c r="E14" s="444"/>
    </row>
    <row r="15" ht="18" customHeight="1"/>
    <row r="16" ht="18" customHeight="1"/>
    <row r="17" ht="18" customHeight="1"/>
  </sheetData>
  <sheetProtection/>
  <mergeCells count="3">
    <mergeCell ref="B1:F1"/>
    <mergeCell ref="B2:F2"/>
    <mergeCell ref="E5:F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29"/>
  <sheetViews>
    <sheetView showGridLines="0" zoomScale="75" zoomScaleNormal="75" workbookViewId="0" topLeftCell="A1">
      <selection activeCell="G5" sqref="G5"/>
    </sheetView>
  </sheetViews>
  <sheetFormatPr defaultColWidth="9.140625" defaultRowHeight="18.75" customHeight="1"/>
  <cols>
    <col min="1" max="1" width="17.140625" style="79" customWidth="1"/>
    <col min="2" max="2" width="27.7109375" style="79" customWidth="1"/>
    <col min="3" max="3" width="17.140625" style="79" customWidth="1"/>
    <col min="4" max="5" width="16.421875" style="79" customWidth="1"/>
    <col min="6" max="7" width="15.140625" style="79" customWidth="1"/>
    <col min="8" max="8" width="34.00390625" style="79" customWidth="1"/>
    <col min="9" max="16384" width="9.140625" style="79" customWidth="1"/>
  </cols>
  <sheetData>
    <row r="1" spans="1:8" ht="30">
      <c r="A1" s="1001" t="s">
        <v>572</v>
      </c>
      <c r="B1" s="1001"/>
      <c r="C1" s="1001"/>
      <c r="D1" s="1001"/>
      <c r="E1" s="1001"/>
      <c r="F1" s="1001"/>
      <c r="G1" s="1001"/>
      <c r="H1" s="1001"/>
    </row>
    <row r="2" spans="1:8" s="94" customFormat="1" ht="30">
      <c r="A2" s="1069" t="s">
        <v>396</v>
      </c>
      <c r="B2" s="1069"/>
      <c r="C2" s="1069"/>
      <c r="D2" s="1069"/>
      <c r="E2" s="1069"/>
      <c r="F2" s="1069"/>
      <c r="G2" s="1069"/>
      <c r="H2" s="1069"/>
    </row>
    <row r="3" spans="1:2" s="178" customFormat="1" ht="54" customHeight="1">
      <c r="A3" s="392" t="s">
        <v>194</v>
      </c>
      <c r="B3" s="116"/>
    </row>
    <row r="4" spans="1:2" s="120" customFormat="1" ht="24">
      <c r="A4" s="116"/>
      <c r="B4" s="116"/>
    </row>
    <row r="5" spans="1:8" s="120" customFormat="1" ht="24.75" thickBot="1">
      <c r="A5" s="1083" t="s">
        <v>361</v>
      </c>
      <c r="B5" s="1083"/>
      <c r="C5" s="137">
        <f>SUM(C6:C8)</f>
        <v>0</v>
      </c>
      <c r="D5" s="121" t="s">
        <v>30</v>
      </c>
      <c r="E5" s="122">
        <f>SUM(E6:E8)</f>
        <v>0</v>
      </c>
      <c r="F5" s="121" t="s">
        <v>31</v>
      </c>
      <c r="G5" s="122">
        <f>SUM(G6:G8)</f>
        <v>0</v>
      </c>
      <c r="H5" s="121" t="s">
        <v>32</v>
      </c>
    </row>
    <row r="6" spans="2:8" ht="18" customHeight="1" thickTop="1">
      <c r="B6" s="124" t="s">
        <v>33</v>
      </c>
      <c r="C6" s="123">
        <v>0</v>
      </c>
      <c r="D6" s="79" t="s">
        <v>32</v>
      </c>
      <c r="E6" s="123">
        <v>0</v>
      </c>
      <c r="F6" s="79" t="s">
        <v>32</v>
      </c>
      <c r="G6" s="123">
        <f>C6-E6</f>
        <v>0</v>
      </c>
      <c r="H6" s="79" t="s">
        <v>32</v>
      </c>
    </row>
    <row r="7" spans="2:8" ht="18" customHeight="1">
      <c r="B7" s="124" t="s">
        <v>34</v>
      </c>
      <c r="C7" s="123">
        <v>0</v>
      </c>
      <c r="D7" s="79" t="s">
        <v>32</v>
      </c>
      <c r="E7" s="123">
        <v>0</v>
      </c>
      <c r="F7" s="79" t="s">
        <v>32</v>
      </c>
      <c r="G7" s="123">
        <f>C7-E7</f>
        <v>0</v>
      </c>
      <c r="H7" s="79" t="s">
        <v>32</v>
      </c>
    </row>
    <row r="8" spans="2:8" ht="18" customHeight="1">
      <c r="B8" s="124" t="s">
        <v>35</v>
      </c>
      <c r="C8" s="123">
        <v>0</v>
      </c>
      <c r="D8" s="79" t="s">
        <v>32</v>
      </c>
      <c r="E8" s="123">
        <v>0</v>
      </c>
      <c r="F8" s="79" t="s">
        <v>32</v>
      </c>
      <c r="G8" s="123">
        <f>C8-E8</f>
        <v>0</v>
      </c>
      <c r="H8" s="79" t="s">
        <v>32</v>
      </c>
    </row>
    <row r="9" spans="8:18" ht="18" customHeight="1">
      <c r="H9" s="124" t="s">
        <v>12</v>
      </c>
      <c r="Q9" s="79">
        <f>SUM(Q11:Q17)</f>
        <v>0</v>
      </c>
      <c r="R9" s="125"/>
    </row>
    <row r="10" spans="1:8" s="126" customFormat="1" ht="55.5" customHeight="1">
      <c r="A10" s="1009" t="s">
        <v>323</v>
      </c>
      <c r="B10" s="1013"/>
      <c r="C10" s="113" t="s">
        <v>45</v>
      </c>
      <c r="D10" s="114" t="s">
        <v>37</v>
      </c>
      <c r="E10" s="1009" t="s">
        <v>38</v>
      </c>
      <c r="F10" s="1010"/>
      <c r="G10" s="1010"/>
      <c r="H10" s="114" t="s">
        <v>39</v>
      </c>
    </row>
    <row r="11" spans="1:8" ht="18" customHeight="1">
      <c r="A11" s="88"/>
      <c r="B11" s="139"/>
      <c r="C11" s="88"/>
      <c r="D11" s="90"/>
      <c r="E11" s="1011"/>
      <c r="F11" s="1012"/>
      <c r="G11" s="1012"/>
      <c r="H11" s="90"/>
    </row>
    <row r="12" spans="1:8" ht="18" customHeight="1">
      <c r="A12" s="85"/>
      <c r="B12" s="141"/>
      <c r="C12" s="85"/>
      <c r="D12" s="92"/>
      <c r="E12" s="1004"/>
      <c r="F12" s="1005"/>
      <c r="G12" s="1005"/>
      <c r="H12" s="92"/>
    </row>
    <row r="13" spans="1:8" ht="18" customHeight="1">
      <c r="A13" s="85"/>
      <c r="B13" s="141"/>
      <c r="C13" s="85"/>
      <c r="D13" s="92"/>
      <c r="E13" s="1004"/>
      <c r="F13" s="1005"/>
      <c r="G13" s="1005"/>
      <c r="H13" s="92"/>
    </row>
    <row r="14" spans="1:8" ht="18" customHeight="1">
      <c r="A14" s="85"/>
      <c r="B14" s="141"/>
      <c r="C14" s="85"/>
      <c r="D14" s="92"/>
      <c r="E14" s="1004"/>
      <c r="F14" s="1005"/>
      <c r="G14" s="1005"/>
      <c r="H14" s="92"/>
    </row>
    <row r="15" spans="1:8" ht="18" customHeight="1">
      <c r="A15" s="85"/>
      <c r="B15" s="141"/>
      <c r="C15" s="85"/>
      <c r="D15" s="92"/>
      <c r="E15" s="1004"/>
      <c r="F15" s="1005"/>
      <c r="G15" s="1005"/>
      <c r="H15" s="92"/>
    </row>
    <row r="16" spans="1:8" ht="18" customHeight="1">
      <c r="A16" s="85"/>
      <c r="B16" s="141"/>
      <c r="C16" s="85"/>
      <c r="D16" s="92"/>
      <c r="E16" s="1004"/>
      <c r="F16" s="1005"/>
      <c r="G16" s="1005"/>
      <c r="H16" s="92"/>
    </row>
    <row r="17" spans="1:8" ht="18" customHeight="1">
      <c r="A17" s="85"/>
      <c r="B17" s="141"/>
      <c r="C17" s="85"/>
      <c r="D17" s="92"/>
      <c r="E17" s="1004"/>
      <c r="F17" s="1005"/>
      <c r="G17" s="1005"/>
      <c r="H17" s="92"/>
    </row>
    <row r="18" spans="1:17" ht="18" customHeight="1">
      <c r="A18" s="85"/>
      <c r="B18" s="141"/>
      <c r="C18" s="85"/>
      <c r="D18" s="92"/>
      <c r="E18" s="1004"/>
      <c r="F18" s="1005"/>
      <c r="G18" s="1005"/>
      <c r="H18" s="92"/>
      <c r="Q18" s="79">
        <f>SUM(Q19:Q26)</f>
        <v>0</v>
      </c>
    </row>
    <row r="19" spans="1:8" ht="18" customHeight="1">
      <c r="A19" s="85"/>
      <c r="B19" s="141"/>
      <c r="C19" s="85"/>
      <c r="D19" s="92"/>
      <c r="E19" s="1004"/>
      <c r="F19" s="1005"/>
      <c r="G19" s="1005"/>
      <c r="H19" s="92"/>
    </row>
    <row r="20" spans="1:8" ht="18" customHeight="1">
      <c r="A20" s="85"/>
      <c r="B20" s="141"/>
      <c r="C20" s="85"/>
      <c r="D20" s="92"/>
      <c r="E20" s="1004"/>
      <c r="F20" s="1005"/>
      <c r="G20" s="1005"/>
      <c r="H20" s="92"/>
    </row>
    <row r="21" spans="1:8" ht="18" customHeight="1">
      <c r="A21" s="85"/>
      <c r="B21" s="141"/>
      <c r="C21" s="85"/>
      <c r="D21" s="92"/>
      <c r="E21" s="1004"/>
      <c r="F21" s="1005"/>
      <c r="G21" s="1005"/>
      <c r="H21" s="92"/>
    </row>
    <row r="22" spans="1:8" ht="18" customHeight="1">
      <c r="A22" s="85"/>
      <c r="B22" s="141"/>
      <c r="C22" s="85"/>
      <c r="D22" s="92"/>
      <c r="E22" s="1004"/>
      <c r="F22" s="1005"/>
      <c r="G22" s="1005"/>
      <c r="H22" s="92"/>
    </row>
    <row r="23" spans="1:8" ht="18" customHeight="1">
      <c r="A23" s="86"/>
      <c r="B23" s="142"/>
      <c r="C23" s="86"/>
      <c r="D23" s="93"/>
      <c r="E23" s="1002"/>
      <c r="F23" s="1003"/>
      <c r="G23" s="1003"/>
      <c r="H23" s="93"/>
    </row>
    <row r="24" spans="1:8" s="80" customFormat="1" ht="18" customHeight="1" thickBot="1">
      <c r="A24" s="1007" t="s">
        <v>23</v>
      </c>
      <c r="B24" s="1008"/>
      <c r="C24" s="127"/>
      <c r="D24" s="127"/>
      <c r="E24" s="143"/>
      <c r="F24" s="144"/>
      <c r="G24" s="144"/>
      <c r="H24" s="144"/>
    </row>
    <row r="25" spans="5:8" ht="18" customHeight="1" thickTop="1">
      <c r="E25" s="69"/>
      <c r="F25" s="69"/>
      <c r="G25" s="69"/>
      <c r="H25" s="69"/>
    </row>
    <row r="26" spans="1:2" ht="18" customHeight="1">
      <c r="A26" s="422" t="s">
        <v>313</v>
      </c>
      <c r="B26" s="423" t="s">
        <v>324</v>
      </c>
    </row>
    <row r="27" ht="18.75" customHeight="1">
      <c r="B27" s="423"/>
    </row>
    <row r="28" ht="18.75" customHeight="1">
      <c r="B28" s="423"/>
    </row>
    <row r="29" ht="18.75" customHeight="1">
      <c r="B29" s="423"/>
    </row>
  </sheetData>
  <sheetProtection/>
  <mergeCells count="19">
    <mergeCell ref="A1:H1"/>
    <mergeCell ref="E19:G19"/>
    <mergeCell ref="E20:G20"/>
    <mergeCell ref="A10:B10"/>
    <mergeCell ref="A5:B5"/>
    <mergeCell ref="E13:G13"/>
    <mergeCell ref="E17:G17"/>
    <mergeCell ref="E18:G18"/>
    <mergeCell ref="A2:H2"/>
    <mergeCell ref="A24:B24"/>
    <mergeCell ref="E10:G10"/>
    <mergeCell ref="E11:G11"/>
    <mergeCell ref="E12:G12"/>
    <mergeCell ref="E14:G14"/>
    <mergeCell ref="E15:G15"/>
    <mergeCell ref="E16:G16"/>
    <mergeCell ref="E21:G21"/>
    <mergeCell ref="E22:G22"/>
    <mergeCell ref="E23:G23"/>
  </mergeCells>
  <printOptions horizontalCentered="1"/>
  <pageMargins left="0.4724409448818898" right="0.4724409448818898" top="0.21" bottom="0.31" header="0.16" footer="0.16"/>
  <pageSetup fitToHeight="100" fitToWidth="1" horizontalDpi="600" verticalDpi="600" orientation="landscape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29"/>
  <sheetViews>
    <sheetView showGridLines="0" zoomScale="75" zoomScaleNormal="75" workbookViewId="0" topLeftCell="A1">
      <selection activeCell="F6" sqref="F6"/>
    </sheetView>
  </sheetViews>
  <sheetFormatPr defaultColWidth="9.140625" defaultRowHeight="18.75" customHeight="1"/>
  <cols>
    <col min="1" max="1" width="17.140625" style="79" customWidth="1"/>
    <col min="2" max="2" width="27.7109375" style="79" customWidth="1"/>
    <col min="3" max="3" width="17.140625" style="79" customWidth="1"/>
    <col min="4" max="5" width="16.421875" style="79" customWidth="1"/>
    <col min="6" max="7" width="15.140625" style="79" customWidth="1"/>
    <col min="8" max="8" width="34.00390625" style="79" customWidth="1"/>
    <col min="9" max="16384" width="9.140625" style="79" customWidth="1"/>
  </cols>
  <sheetData>
    <row r="1" spans="1:8" ht="30">
      <c r="A1" s="1001" t="s">
        <v>572</v>
      </c>
      <c r="B1" s="1001"/>
      <c r="C1" s="1001"/>
      <c r="D1" s="1001"/>
      <c r="E1" s="1001"/>
      <c r="F1" s="1001"/>
      <c r="G1" s="1001"/>
      <c r="H1" s="1001"/>
    </row>
    <row r="2" spans="1:8" s="94" customFormat="1" ht="30">
      <c r="A2" s="1069" t="s">
        <v>397</v>
      </c>
      <c r="B2" s="1069"/>
      <c r="C2" s="1069"/>
      <c r="D2" s="1069"/>
      <c r="E2" s="1069"/>
      <c r="F2" s="1069"/>
      <c r="G2" s="1069"/>
      <c r="H2" s="1069"/>
    </row>
    <row r="3" spans="1:2" s="178" customFormat="1" ht="54" customHeight="1">
      <c r="A3" s="392" t="s">
        <v>194</v>
      </c>
      <c r="B3" s="116"/>
    </row>
    <row r="4" spans="1:2" s="120" customFormat="1" ht="24">
      <c r="A4" s="116"/>
      <c r="B4" s="116"/>
    </row>
    <row r="5" spans="1:8" s="120" customFormat="1" ht="24.75" thickBot="1">
      <c r="A5" s="1083" t="s">
        <v>361</v>
      </c>
      <c r="B5" s="1083"/>
      <c r="C5" s="137">
        <f>SUM(C6:C8)</f>
        <v>0</v>
      </c>
      <c r="D5" s="121" t="s">
        <v>30</v>
      </c>
      <c r="E5" s="122">
        <f>SUM(E6:E8)</f>
        <v>0</v>
      </c>
      <c r="F5" s="121" t="s">
        <v>31</v>
      </c>
      <c r="G5" s="122">
        <f>SUM(G6:G8)</f>
        <v>0</v>
      </c>
      <c r="H5" s="121" t="s">
        <v>32</v>
      </c>
    </row>
    <row r="6" spans="2:8" ht="18" customHeight="1" thickTop="1">
      <c r="B6" s="124" t="s">
        <v>33</v>
      </c>
      <c r="C6" s="123">
        <v>0</v>
      </c>
      <c r="D6" s="79" t="s">
        <v>32</v>
      </c>
      <c r="E6" s="123">
        <v>0</v>
      </c>
      <c r="F6" s="79" t="s">
        <v>32</v>
      </c>
      <c r="G6" s="123">
        <f>C6-E6</f>
        <v>0</v>
      </c>
      <c r="H6" s="79" t="s">
        <v>32</v>
      </c>
    </row>
    <row r="7" spans="2:8" ht="18" customHeight="1">
      <c r="B7" s="124" t="s">
        <v>34</v>
      </c>
      <c r="C7" s="123">
        <v>0</v>
      </c>
      <c r="D7" s="79" t="s">
        <v>32</v>
      </c>
      <c r="E7" s="123">
        <v>0</v>
      </c>
      <c r="F7" s="79" t="s">
        <v>32</v>
      </c>
      <c r="G7" s="123">
        <f>C7-E7</f>
        <v>0</v>
      </c>
      <c r="H7" s="79" t="s">
        <v>32</v>
      </c>
    </row>
    <row r="8" spans="2:8" ht="18" customHeight="1">
      <c r="B8" s="124" t="s">
        <v>35</v>
      </c>
      <c r="C8" s="123">
        <v>0</v>
      </c>
      <c r="D8" s="79" t="s">
        <v>32</v>
      </c>
      <c r="E8" s="123">
        <v>0</v>
      </c>
      <c r="F8" s="79" t="s">
        <v>32</v>
      </c>
      <c r="G8" s="123">
        <f>C8-E8</f>
        <v>0</v>
      </c>
      <c r="H8" s="79" t="s">
        <v>32</v>
      </c>
    </row>
    <row r="9" spans="8:18" ht="18" customHeight="1">
      <c r="H9" s="124" t="s">
        <v>12</v>
      </c>
      <c r="Q9" s="79">
        <f>SUM(Q11:Q17)</f>
        <v>0</v>
      </c>
      <c r="R9" s="125"/>
    </row>
    <row r="10" spans="1:8" s="126" customFormat="1" ht="55.5" customHeight="1">
      <c r="A10" s="1009" t="s">
        <v>323</v>
      </c>
      <c r="B10" s="1013"/>
      <c r="C10" s="113" t="s">
        <v>45</v>
      </c>
      <c r="D10" s="114" t="s">
        <v>37</v>
      </c>
      <c r="E10" s="1009" t="s">
        <v>38</v>
      </c>
      <c r="F10" s="1010"/>
      <c r="G10" s="1010"/>
      <c r="H10" s="114" t="s">
        <v>39</v>
      </c>
    </row>
    <row r="11" spans="1:8" ht="18" customHeight="1">
      <c r="A11" s="88"/>
      <c r="B11" s="139"/>
      <c r="C11" s="88"/>
      <c r="D11" s="90"/>
      <c r="E11" s="1011"/>
      <c r="F11" s="1012"/>
      <c r="G11" s="1012"/>
      <c r="H11" s="90"/>
    </row>
    <row r="12" spans="1:8" ht="18" customHeight="1">
      <c r="A12" s="85"/>
      <c r="B12" s="141"/>
      <c r="C12" s="85"/>
      <c r="D12" s="92"/>
      <c r="E12" s="1004"/>
      <c r="F12" s="1005"/>
      <c r="G12" s="1005"/>
      <c r="H12" s="92"/>
    </row>
    <row r="13" spans="1:8" ht="18" customHeight="1">
      <c r="A13" s="85"/>
      <c r="B13" s="141"/>
      <c r="C13" s="85"/>
      <c r="D13" s="92"/>
      <c r="E13" s="1004"/>
      <c r="F13" s="1005"/>
      <c r="G13" s="1005"/>
      <c r="H13" s="92"/>
    </row>
    <row r="14" spans="1:8" ht="18" customHeight="1">
      <c r="A14" s="85"/>
      <c r="B14" s="141"/>
      <c r="C14" s="85"/>
      <c r="D14" s="92"/>
      <c r="E14" s="1004"/>
      <c r="F14" s="1005"/>
      <c r="G14" s="1005"/>
      <c r="H14" s="92"/>
    </row>
    <row r="15" spans="1:8" ht="18" customHeight="1">
      <c r="A15" s="85"/>
      <c r="B15" s="141"/>
      <c r="C15" s="85"/>
      <c r="D15" s="92"/>
      <c r="E15" s="1004"/>
      <c r="F15" s="1005"/>
      <c r="G15" s="1005"/>
      <c r="H15" s="92"/>
    </row>
    <row r="16" spans="1:8" ht="18" customHeight="1">
      <c r="A16" s="85"/>
      <c r="B16" s="141"/>
      <c r="C16" s="85"/>
      <c r="D16" s="92"/>
      <c r="E16" s="1004"/>
      <c r="F16" s="1005"/>
      <c r="G16" s="1005"/>
      <c r="H16" s="92"/>
    </row>
    <row r="17" spans="1:8" ht="18" customHeight="1">
      <c r="A17" s="85"/>
      <c r="B17" s="141"/>
      <c r="C17" s="85"/>
      <c r="D17" s="92"/>
      <c r="E17" s="1004"/>
      <c r="F17" s="1005"/>
      <c r="G17" s="1005"/>
      <c r="H17" s="92"/>
    </row>
    <row r="18" spans="1:17" ht="18" customHeight="1">
      <c r="A18" s="85"/>
      <c r="B18" s="141"/>
      <c r="C18" s="85"/>
      <c r="D18" s="92"/>
      <c r="E18" s="1004"/>
      <c r="F18" s="1005"/>
      <c r="G18" s="1005"/>
      <c r="H18" s="92"/>
      <c r="Q18" s="79">
        <f>SUM(Q19:Q26)</f>
        <v>0</v>
      </c>
    </row>
    <row r="19" spans="1:8" ht="18" customHeight="1">
      <c r="A19" s="85"/>
      <c r="B19" s="141"/>
      <c r="C19" s="85"/>
      <c r="D19" s="92"/>
      <c r="E19" s="1004"/>
      <c r="F19" s="1005"/>
      <c r="G19" s="1005"/>
      <c r="H19" s="92"/>
    </row>
    <row r="20" spans="1:8" ht="18" customHeight="1">
      <c r="A20" s="85"/>
      <c r="B20" s="141"/>
      <c r="C20" s="85"/>
      <c r="D20" s="92"/>
      <c r="E20" s="1004"/>
      <c r="F20" s="1005"/>
      <c r="G20" s="1005"/>
      <c r="H20" s="92"/>
    </row>
    <row r="21" spans="1:8" ht="18" customHeight="1">
      <c r="A21" s="85"/>
      <c r="B21" s="141"/>
      <c r="C21" s="85"/>
      <c r="D21" s="92"/>
      <c r="E21" s="1004"/>
      <c r="F21" s="1005"/>
      <c r="G21" s="1005"/>
      <c r="H21" s="92"/>
    </row>
    <row r="22" spans="1:8" ht="18" customHeight="1">
      <c r="A22" s="85"/>
      <c r="B22" s="141"/>
      <c r="C22" s="85"/>
      <c r="D22" s="92"/>
      <c r="E22" s="1004"/>
      <c r="F22" s="1005"/>
      <c r="G22" s="1005"/>
      <c r="H22" s="92"/>
    </row>
    <row r="23" spans="1:8" ht="18" customHeight="1">
      <c r="A23" s="86"/>
      <c r="B23" s="142"/>
      <c r="C23" s="86"/>
      <c r="D23" s="93"/>
      <c r="E23" s="1002"/>
      <c r="F23" s="1003"/>
      <c r="G23" s="1003"/>
      <c r="H23" s="93"/>
    </row>
    <row r="24" spans="1:8" s="80" customFormat="1" ht="18" customHeight="1" thickBot="1">
      <c r="A24" s="1007" t="s">
        <v>23</v>
      </c>
      <c r="B24" s="1008"/>
      <c r="C24" s="127"/>
      <c r="D24" s="127"/>
      <c r="E24" s="143"/>
      <c r="F24" s="144"/>
      <c r="G24" s="144"/>
      <c r="H24" s="144"/>
    </row>
    <row r="25" spans="5:8" ht="18" customHeight="1" thickTop="1">
      <c r="E25" s="69"/>
      <c r="F25" s="69"/>
      <c r="G25" s="69"/>
      <c r="H25" s="69"/>
    </row>
    <row r="26" spans="1:2" ht="18" customHeight="1">
      <c r="A26" s="422" t="s">
        <v>313</v>
      </c>
      <c r="B26" s="423" t="s">
        <v>324</v>
      </c>
    </row>
    <row r="27" ht="18.75" customHeight="1">
      <c r="B27" s="423"/>
    </row>
    <row r="28" ht="18.75" customHeight="1">
      <c r="B28" s="423"/>
    </row>
    <row r="29" ht="18.75" customHeight="1">
      <c r="B29" s="423"/>
    </row>
  </sheetData>
  <sheetProtection/>
  <mergeCells count="19">
    <mergeCell ref="A1:H1"/>
    <mergeCell ref="A2:H2"/>
    <mergeCell ref="A5:B5"/>
    <mergeCell ref="A10:B10"/>
    <mergeCell ref="E10:G10"/>
    <mergeCell ref="E11:G11"/>
    <mergeCell ref="E12:G12"/>
    <mergeCell ref="E13:G13"/>
    <mergeCell ref="E14:G14"/>
    <mergeCell ref="E15:G15"/>
    <mergeCell ref="E16:G16"/>
    <mergeCell ref="E17:G17"/>
    <mergeCell ref="A24:B24"/>
    <mergeCell ref="E18:G18"/>
    <mergeCell ref="E19:G19"/>
    <mergeCell ref="E20:G20"/>
    <mergeCell ref="E21:G21"/>
    <mergeCell ref="E22:G22"/>
    <mergeCell ref="E23:G23"/>
  </mergeCells>
  <printOptions horizontalCentered="1"/>
  <pageMargins left="0.4724409448818898" right="0.4724409448818898" top="0.21" bottom="0.31" header="0.16" footer="0.16"/>
  <pageSetup fitToHeight="100" fitToWidth="1" horizontalDpi="600" verticalDpi="6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6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40.28125" style="393" customWidth="1"/>
    <col min="2" max="4" width="6.28125" style="393" customWidth="1"/>
    <col min="5" max="5" width="8.7109375" style="393" customWidth="1"/>
    <col min="6" max="7" width="10.140625" style="393" customWidth="1"/>
    <col min="8" max="8" width="10.28125" style="393" customWidth="1"/>
    <col min="9" max="9" width="11.00390625" style="393" customWidth="1"/>
    <col min="10" max="10" width="6.8515625" style="393" customWidth="1"/>
    <col min="11" max="11" width="6.28125" style="393" customWidth="1"/>
    <col min="12" max="12" width="7.28125" style="393" customWidth="1"/>
    <col min="13" max="13" width="10.57421875" style="393" customWidth="1"/>
    <col min="14" max="14" width="12.421875" style="393" customWidth="1"/>
    <col min="15" max="15" width="30.421875" style="393" customWidth="1"/>
    <col min="16" max="16384" width="9.140625" style="393" customWidth="1"/>
  </cols>
  <sheetData>
    <row r="1" spans="1:15" ht="27">
      <c r="A1" s="1014" t="s">
        <v>1803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</row>
    <row r="2" spans="1:15" s="394" customFormat="1" ht="27">
      <c r="A2" s="858"/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</row>
    <row r="3" ht="14.25" customHeight="1"/>
    <row r="4" spans="1:5" ht="24">
      <c r="A4" s="344" t="s">
        <v>683</v>
      </c>
      <c r="B4" s="344"/>
      <c r="C4" s="344"/>
      <c r="D4" s="344"/>
      <c r="E4" s="395"/>
    </row>
    <row r="5" spans="1:4" ht="24">
      <c r="A5" s="344" t="s">
        <v>682</v>
      </c>
      <c r="B5" s="344"/>
      <c r="C5" s="344"/>
      <c r="D5" s="344"/>
    </row>
    <row r="6" ht="20.25" customHeight="1">
      <c r="O6" s="347" t="s">
        <v>192</v>
      </c>
    </row>
    <row r="7" spans="1:15" s="396" customFormat="1" ht="21.75" customHeight="1">
      <c r="A7" s="1021" t="s">
        <v>275</v>
      </c>
      <c r="B7" s="991" t="s">
        <v>1795</v>
      </c>
      <c r="C7" s="1084"/>
      <c r="D7" s="992"/>
      <c r="E7" s="1021" t="s">
        <v>276</v>
      </c>
      <c r="F7" s="1028" t="s">
        <v>314</v>
      </c>
      <c r="G7" s="1030"/>
      <c r="H7" s="1028" t="s">
        <v>363</v>
      </c>
      <c r="I7" s="1030"/>
      <c r="J7" s="1028" t="s">
        <v>561</v>
      </c>
      <c r="K7" s="1029"/>
      <c r="L7" s="1029"/>
      <c r="M7" s="1029"/>
      <c r="N7" s="1029"/>
      <c r="O7" s="1021" t="s">
        <v>253</v>
      </c>
    </row>
    <row r="8" spans="1:15" s="396" customFormat="1" ht="24.75" customHeight="1">
      <c r="A8" s="1025"/>
      <c r="B8" s="1075"/>
      <c r="C8" s="1085"/>
      <c r="D8" s="1076"/>
      <c r="E8" s="1022"/>
      <c r="F8" s="1024" t="s">
        <v>180</v>
      </c>
      <c r="G8" s="1024" t="s">
        <v>22</v>
      </c>
      <c r="H8" s="1024" t="s">
        <v>180</v>
      </c>
      <c r="I8" s="1021" t="s">
        <v>1802</v>
      </c>
      <c r="J8" s="1021" t="s">
        <v>277</v>
      </c>
      <c r="K8" s="1021" t="s">
        <v>278</v>
      </c>
      <c r="L8" s="1024" t="s">
        <v>48</v>
      </c>
      <c r="M8" s="1024" t="s">
        <v>42</v>
      </c>
      <c r="N8" s="1024" t="s">
        <v>43</v>
      </c>
      <c r="O8" s="1025"/>
    </row>
    <row r="9" spans="1:15" s="396" customFormat="1" ht="15.75" customHeight="1">
      <c r="A9" s="1025"/>
      <c r="B9" s="1075" t="s">
        <v>1796</v>
      </c>
      <c r="C9" s="1085"/>
      <c r="D9" s="1076"/>
      <c r="E9" s="1022"/>
      <c r="F9" s="1025"/>
      <c r="G9" s="1025"/>
      <c r="H9" s="1025"/>
      <c r="I9" s="1025"/>
      <c r="J9" s="1025"/>
      <c r="K9" s="1025"/>
      <c r="L9" s="1025"/>
      <c r="M9" s="1025"/>
      <c r="N9" s="1025"/>
      <c r="O9" s="1025"/>
    </row>
    <row r="10" spans="1:15" s="396" customFormat="1" ht="30.75">
      <c r="A10" s="1026"/>
      <c r="B10" s="859" t="s">
        <v>1797</v>
      </c>
      <c r="C10" s="859" t="s">
        <v>1798</v>
      </c>
      <c r="D10" s="859" t="s">
        <v>1799</v>
      </c>
      <c r="E10" s="1023"/>
      <c r="F10" s="1026"/>
      <c r="G10" s="1026"/>
      <c r="H10" s="1026"/>
      <c r="I10" s="1026"/>
      <c r="J10" s="1026"/>
      <c r="K10" s="1026"/>
      <c r="L10" s="1026"/>
      <c r="M10" s="1026"/>
      <c r="N10" s="1026"/>
      <c r="O10" s="1026"/>
    </row>
    <row r="11" spans="1:15" ht="24">
      <c r="A11" s="837" t="s">
        <v>1804</v>
      </c>
      <c r="B11" s="860" t="s">
        <v>1800</v>
      </c>
      <c r="C11" s="837"/>
      <c r="D11" s="837"/>
      <c r="E11" s="358" t="s">
        <v>1801</v>
      </c>
      <c r="F11" s="834"/>
      <c r="G11" s="834"/>
      <c r="H11" s="834"/>
      <c r="I11" s="834"/>
      <c r="J11" s="290"/>
      <c r="K11" s="290"/>
      <c r="L11" s="290"/>
      <c r="M11" s="744"/>
      <c r="N11" s="806">
        <f>SUM(N14:N35)</f>
        <v>705600</v>
      </c>
      <c r="O11" s="752"/>
    </row>
    <row r="12" spans="1:15" ht="24">
      <c r="A12" s="751" t="s">
        <v>954</v>
      </c>
      <c r="B12" s="751"/>
      <c r="C12" s="751"/>
      <c r="D12" s="751"/>
      <c r="E12" s="496"/>
      <c r="F12" s="834"/>
      <c r="G12" s="834"/>
      <c r="H12" s="834"/>
      <c r="I12" s="834"/>
      <c r="J12" s="290"/>
      <c r="K12" s="290"/>
      <c r="L12" s="290"/>
      <c r="M12" s="744"/>
      <c r="N12" s="744"/>
      <c r="O12" s="752"/>
    </row>
    <row r="13" spans="1:15" ht="24">
      <c r="A13" s="751" t="s">
        <v>955</v>
      </c>
      <c r="B13" s="751"/>
      <c r="C13" s="751"/>
      <c r="D13" s="751"/>
      <c r="E13" s="496"/>
      <c r="F13" s="834"/>
      <c r="G13" s="834"/>
      <c r="H13" s="834"/>
      <c r="I13" s="834"/>
      <c r="J13" s="290"/>
      <c r="K13" s="290"/>
      <c r="L13" s="290"/>
      <c r="M13" s="744"/>
      <c r="N13" s="744"/>
      <c r="O13" s="752"/>
    </row>
    <row r="14" spans="1:15" ht="24">
      <c r="A14" s="290" t="s">
        <v>931</v>
      </c>
      <c r="B14" s="290"/>
      <c r="C14" s="290"/>
      <c r="D14" s="290"/>
      <c r="E14" s="496"/>
      <c r="F14" s="834"/>
      <c r="G14" s="834"/>
      <c r="H14" s="834"/>
      <c r="I14" s="834"/>
      <c r="J14" s="290">
        <v>1</v>
      </c>
      <c r="K14" s="290">
        <v>1</v>
      </c>
      <c r="L14" s="290"/>
      <c r="M14" s="771">
        <v>70560</v>
      </c>
      <c r="N14" s="771">
        <v>70560</v>
      </c>
      <c r="O14" s="778" t="s">
        <v>185</v>
      </c>
    </row>
    <row r="15" spans="1:15" ht="24">
      <c r="A15" s="290" t="s">
        <v>956</v>
      </c>
      <c r="B15" s="290"/>
      <c r="C15" s="290"/>
      <c r="D15" s="290"/>
      <c r="E15" s="496"/>
      <c r="F15" s="834"/>
      <c r="G15" s="834"/>
      <c r="H15" s="834"/>
      <c r="I15" s="834"/>
      <c r="J15" s="290">
        <v>1</v>
      </c>
      <c r="K15" s="290">
        <v>30</v>
      </c>
      <c r="L15" s="290"/>
      <c r="M15" s="290">
        <v>100</v>
      </c>
      <c r="N15" s="771">
        <v>30000</v>
      </c>
      <c r="O15" s="752" t="s">
        <v>1243</v>
      </c>
    </row>
    <row r="16" spans="1:15" ht="24">
      <c r="A16" s="290" t="s">
        <v>957</v>
      </c>
      <c r="B16" s="290"/>
      <c r="C16" s="290"/>
      <c r="D16" s="290"/>
      <c r="E16" s="496"/>
      <c r="F16" s="834"/>
      <c r="G16" s="834"/>
      <c r="H16" s="834"/>
      <c r="I16" s="834"/>
      <c r="J16" s="290">
        <v>5</v>
      </c>
      <c r="K16" s="290"/>
      <c r="L16" s="290"/>
      <c r="M16" s="771">
        <v>3000</v>
      </c>
      <c r="N16" s="771">
        <v>15000</v>
      </c>
      <c r="O16" s="752" t="s">
        <v>1244</v>
      </c>
    </row>
    <row r="17" spans="1:15" ht="24">
      <c r="A17" s="290" t="s">
        <v>958</v>
      </c>
      <c r="B17" s="290"/>
      <c r="C17" s="290"/>
      <c r="D17" s="290"/>
      <c r="E17" s="496"/>
      <c r="F17" s="834"/>
      <c r="G17" s="834"/>
      <c r="H17" s="834"/>
      <c r="I17" s="834"/>
      <c r="J17" s="290">
        <v>5</v>
      </c>
      <c r="K17" s="290">
        <v>40</v>
      </c>
      <c r="L17" s="290"/>
      <c r="M17" s="290">
        <v>130</v>
      </c>
      <c r="N17" s="771">
        <v>26000</v>
      </c>
      <c r="O17" s="752" t="s">
        <v>1245</v>
      </c>
    </row>
    <row r="18" spans="1:15" ht="24">
      <c r="A18" s="290" t="s">
        <v>959</v>
      </c>
      <c r="B18" s="290"/>
      <c r="C18" s="290"/>
      <c r="D18" s="290"/>
      <c r="E18" s="496"/>
      <c r="F18" s="834"/>
      <c r="G18" s="834"/>
      <c r="H18" s="834"/>
      <c r="I18" s="834"/>
      <c r="J18" s="290">
        <v>3</v>
      </c>
      <c r="K18" s="290">
        <v>40</v>
      </c>
      <c r="L18" s="290"/>
      <c r="M18" s="290">
        <v>130</v>
      </c>
      <c r="N18" s="771">
        <v>78000</v>
      </c>
      <c r="O18" s="752" t="s">
        <v>1246</v>
      </c>
    </row>
    <row r="19" spans="1:15" ht="24">
      <c r="A19" s="290" t="s">
        <v>960</v>
      </c>
      <c r="B19" s="290"/>
      <c r="C19" s="290"/>
      <c r="D19" s="290"/>
      <c r="E19" s="496"/>
      <c r="F19" s="834"/>
      <c r="G19" s="834"/>
      <c r="H19" s="834"/>
      <c r="I19" s="834"/>
      <c r="J19" s="290">
        <v>50</v>
      </c>
      <c r="K19" s="290"/>
      <c r="L19" s="290"/>
      <c r="M19" s="290">
        <v>500</v>
      </c>
      <c r="N19" s="771">
        <v>25000</v>
      </c>
      <c r="O19" s="784" t="s">
        <v>1247</v>
      </c>
    </row>
    <row r="20" spans="1:15" ht="24">
      <c r="A20" s="290" t="s">
        <v>1578</v>
      </c>
      <c r="B20" s="290"/>
      <c r="C20" s="290"/>
      <c r="D20" s="290"/>
      <c r="E20" s="496"/>
      <c r="F20" s="834"/>
      <c r="G20" s="834"/>
      <c r="H20" s="834"/>
      <c r="I20" s="834"/>
      <c r="J20" s="290">
        <v>5</v>
      </c>
      <c r="K20" s="290"/>
      <c r="L20" s="290"/>
      <c r="M20" s="771">
        <v>3000</v>
      </c>
      <c r="N20" s="771">
        <v>15000</v>
      </c>
      <c r="O20" s="752" t="s">
        <v>1248</v>
      </c>
    </row>
    <row r="21" spans="1:15" ht="24">
      <c r="A21" s="290" t="s">
        <v>1579</v>
      </c>
      <c r="B21" s="290"/>
      <c r="C21" s="290"/>
      <c r="D21" s="290"/>
      <c r="E21" s="496"/>
      <c r="F21" s="834"/>
      <c r="G21" s="834"/>
      <c r="H21" s="834"/>
      <c r="I21" s="834"/>
      <c r="J21" s="290">
        <v>5</v>
      </c>
      <c r="K21" s="290">
        <v>40</v>
      </c>
      <c r="L21" s="290"/>
      <c r="M21" s="290">
        <v>130</v>
      </c>
      <c r="N21" s="771">
        <v>26000</v>
      </c>
      <c r="O21" s="752" t="s">
        <v>1249</v>
      </c>
    </row>
    <row r="22" spans="1:15" ht="24">
      <c r="A22" s="290" t="s">
        <v>1580</v>
      </c>
      <c r="B22" s="290"/>
      <c r="C22" s="290"/>
      <c r="D22" s="290"/>
      <c r="E22" s="496"/>
      <c r="F22" s="834"/>
      <c r="G22" s="834"/>
      <c r="H22" s="834"/>
      <c r="I22" s="834"/>
      <c r="J22" s="290">
        <v>1</v>
      </c>
      <c r="K22" s="290"/>
      <c r="L22" s="290"/>
      <c r="M22" s="771">
        <v>100000</v>
      </c>
      <c r="N22" s="771">
        <v>100000</v>
      </c>
      <c r="O22" s="752" t="s">
        <v>1250</v>
      </c>
    </row>
    <row r="23" spans="1:15" ht="24">
      <c r="A23" s="290" t="s">
        <v>961</v>
      </c>
      <c r="B23" s="290"/>
      <c r="C23" s="290"/>
      <c r="D23" s="290"/>
      <c r="E23" s="496"/>
      <c r="F23" s="834"/>
      <c r="G23" s="834"/>
      <c r="H23" s="834"/>
      <c r="I23" s="834"/>
      <c r="J23" s="290">
        <v>1</v>
      </c>
      <c r="K23" s="290"/>
      <c r="L23" s="290"/>
      <c r="M23" s="771">
        <v>10000</v>
      </c>
      <c r="N23" s="771">
        <v>10000</v>
      </c>
      <c r="O23" s="752" t="s">
        <v>1251</v>
      </c>
    </row>
    <row r="24" spans="1:15" ht="24">
      <c r="A24" s="290" t="s">
        <v>962</v>
      </c>
      <c r="B24" s="290"/>
      <c r="C24" s="290"/>
      <c r="D24" s="290"/>
      <c r="E24" s="496"/>
      <c r="F24" s="834"/>
      <c r="G24" s="834"/>
      <c r="H24" s="834"/>
      <c r="I24" s="834"/>
      <c r="J24" s="290"/>
      <c r="K24" s="290"/>
      <c r="L24" s="290"/>
      <c r="M24" s="290"/>
      <c r="N24" s="290"/>
      <c r="O24" s="752" t="s">
        <v>1252</v>
      </c>
    </row>
    <row r="25" spans="1:15" ht="24">
      <c r="A25" s="290" t="s">
        <v>963</v>
      </c>
      <c r="B25" s="290"/>
      <c r="C25" s="290"/>
      <c r="D25" s="290"/>
      <c r="E25" s="496"/>
      <c r="F25" s="834"/>
      <c r="G25" s="834"/>
      <c r="H25" s="834"/>
      <c r="I25" s="834"/>
      <c r="J25" s="290">
        <v>1</v>
      </c>
      <c r="K25" s="290"/>
      <c r="L25" s="290"/>
      <c r="M25" s="771">
        <v>25000</v>
      </c>
      <c r="N25" s="771">
        <v>25000</v>
      </c>
      <c r="O25" s="752" t="s">
        <v>1253</v>
      </c>
    </row>
    <row r="26" spans="1:15" ht="24">
      <c r="A26" s="290" t="s">
        <v>964</v>
      </c>
      <c r="B26" s="290"/>
      <c r="C26" s="290"/>
      <c r="D26" s="290"/>
      <c r="E26" s="496"/>
      <c r="F26" s="834"/>
      <c r="G26" s="834"/>
      <c r="H26" s="834"/>
      <c r="I26" s="834"/>
      <c r="J26" s="290">
        <v>1</v>
      </c>
      <c r="K26" s="290"/>
      <c r="L26" s="290"/>
      <c r="M26" s="771">
        <v>12000</v>
      </c>
      <c r="N26" s="771">
        <v>12000</v>
      </c>
      <c r="O26" s="752" t="s">
        <v>1254</v>
      </c>
    </row>
    <row r="27" spans="1:15" ht="24">
      <c r="A27" s="290" t="s">
        <v>965</v>
      </c>
      <c r="B27" s="290"/>
      <c r="C27" s="290"/>
      <c r="D27" s="290"/>
      <c r="E27" s="496"/>
      <c r="F27" s="834"/>
      <c r="G27" s="834"/>
      <c r="H27" s="834"/>
      <c r="I27" s="834"/>
      <c r="J27" s="290">
        <v>1</v>
      </c>
      <c r="K27" s="290"/>
      <c r="L27" s="290"/>
      <c r="M27" s="771">
        <v>10000</v>
      </c>
      <c r="N27" s="771">
        <v>10000</v>
      </c>
      <c r="O27" s="752" t="s">
        <v>1255</v>
      </c>
    </row>
    <row r="28" spans="1:15" ht="24">
      <c r="A28" s="290" t="s">
        <v>1581</v>
      </c>
      <c r="B28" s="290"/>
      <c r="C28" s="290"/>
      <c r="D28" s="290"/>
      <c r="E28" s="496"/>
      <c r="F28" s="834"/>
      <c r="G28" s="834"/>
      <c r="H28" s="834"/>
      <c r="I28" s="834"/>
      <c r="J28" s="290">
        <v>1</v>
      </c>
      <c r="K28" s="290"/>
      <c r="L28" s="290"/>
      <c r="M28" s="771">
        <v>150000</v>
      </c>
      <c r="N28" s="771">
        <v>150000</v>
      </c>
      <c r="O28" s="752" t="s">
        <v>1256</v>
      </c>
    </row>
    <row r="29" spans="1:15" ht="24">
      <c r="A29" s="290" t="s">
        <v>966</v>
      </c>
      <c r="B29" s="290"/>
      <c r="C29" s="290"/>
      <c r="D29" s="290"/>
      <c r="E29" s="496"/>
      <c r="F29" s="834"/>
      <c r="G29" s="834"/>
      <c r="H29" s="834"/>
      <c r="I29" s="834"/>
      <c r="J29" s="290">
        <v>1</v>
      </c>
      <c r="K29" s="290"/>
      <c r="L29" s="290"/>
      <c r="M29" s="771">
        <v>15000</v>
      </c>
      <c r="N29" s="771">
        <v>15000</v>
      </c>
      <c r="O29" s="752" t="s">
        <v>1257</v>
      </c>
    </row>
    <row r="30" spans="1:15" ht="24">
      <c r="A30" s="290" t="s">
        <v>1582</v>
      </c>
      <c r="B30" s="290"/>
      <c r="C30" s="290"/>
      <c r="D30" s="290"/>
      <c r="E30" s="496"/>
      <c r="F30" s="834"/>
      <c r="G30" s="834"/>
      <c r="H30" s="834"/>
      <c r="I30" s="834"/>
      <c r="J30" s="290">
        <v>1</v>
      </c>
      <c r="K30" s="290"/>
      <c r="L30" s="290"/>
      <c r="M30" s="771">
        <v>7500</v>
      </c>
      <c r="N30" s="771">
        <v>7500</v>
      </c>
      <c r="O30" s="752" t="s">
        <v>1258</v>
      </c>
    </row>
    <row r="31" spans="1:15" ht="24">
      <c r="A31" s="290" t="s">
        <v>967</v>
      </c>
      <c r="B31" s="290"/>
      <c r="C31" s="290"/>
      <c r="D31" s="290"/>
      <c r="E31" s="496"/>
      <c r="F31" s="834"/>
      <c r="G31" s="834"/>
      <c r="H31" s="834"/>
      <c r="I31" s="834"/>
      <c r="J31" s="290">
        <v>2</v>
      </c>
      <c r="K31" s="290">
        <v>30</v>
      </c>
      <c r="L31" s="290"/>
      <c r="M31" s="290">
        <v>130</v>
      </c>
      <c r="N31" s="771">
        <v>3900</v>
      </c>
      <c r="O31" s="752" t="s">
        <v>1259</v>
      </c>
    </row>
    <row r="32" spans="1:15" ht="24">
      <c r="A32" s="290" t="s">
        <v>968</v>
      </c>
      <c r="B32" s="290"/>
      <c r="C32" s="290"/>
      <c r="D32" s="290"/>
      <c r="E32" s="496"/>
      <c r="F32" s="834"/>
      <c r="G32" s="834"/>
      <c r="H32" s="834"/>
      <c r="I32" s="834"/>
      <c r="J32" s="290"/>
      <c r="K32" s="290"/>
      <c r="L32" s="290"/>
      <c r="M32" s="290"/>
      <c r="N32" s="290"/>
      <c r="O32" s="752" t="s">
        <v>1260</v>
      </c>
    </row>
    <row r="33" spans="1:15" ht="24">
      <c r="A33" s="290" t="s">
        <v>1583</v>
      </c>
      <c r="B33" s="290"/>
      <c r="C33" s="290"/>
      <c r="D33" s="290"/>
      <c r="E33" s="496"/>
      <c r="F33" s="834"/>
      <c r="G33" s="834"/>
      <c r="H33" s="834"/>
      <c r="I33" s="834"/>
      <c r="J33" s="290">
        <v>1</v>
      </c>
      <c r="K33" s="290"/>
      <c r="L33" s="290"/>
      <c r="M33" s="771">
        <v>13080</v>
      </c>
      <c r="N33" s="771">
        <v>13080</v>
      </c>
      <c r="O33" s="752" t="s">
        <v>1261</v>
      </c>
    </row>
    <row r="34" spans="1:15" ht="24">
      <c r="A34" s="290" t="s">
        <v>969</v>
      </c>
      <c r="B34" s="290"/>
      <c r="C34" s="290"/>
      <c r="D34" s="290"/>
      <c r="E34" s="496"/>
      <c r="F34" s="834"/>
      <c r="G34" s="834"/>
      <c r="H34" s="834"/>
      <c r="I34" s="834"/>
      <c r="J34" s="290">
        <v>1</v>
      </c>
      <c r="K34" s="290"/>
      <c r="L34" s="290"/>
      <c r="M34" s="771">
        <v>3000</v>
      </c>
      <c r="N34" s="771">
        <v>3000</v>
      </c>
      <c r="O34" s="752" t="s">
        <v>1262</v>
      </c>
    </row>
    <row r="35" spans="1:15" ht="24">
      <c r="A35" s="290" t="s">
        <v>970</v>
      </c>
      <c r="B35" s="290"/>
      <c r="C35" s="290"/>
      <c r="D35" s="290"/>
      <c r="E35" s="496"/>
      <c r="F35" s="834"/>
      <c r="G35" s="834"/>
      <c r="H35" s="834"/>
      <c r="I35" s="834"/>
      <c r="J35" s="290">
        <v>1</v>
      </c>
      <c r="K35" s="290"/>
      <c r="L35" s="290"/>
      <c r="M35" s="771">
        <v>70560</v>
      </c>
      <c r="N35" s="771">
        <v>70560</v>
      </c>
      <c r="O35" s="752" t="s">
        <v>1263</v>
      </c>
    </row>
    <row r="36" spans="1:15" ht="24">
      <c r="A36" s="496"/>
      <c r="B36" s="496"/>
      <c r="C36" s="496"/>
      <c r="D36" s="496"/>
      <c r="E36" s="496"/>
      <c r="F36" s="834"/>
      <c r="G36" s="834"/>
      <c r="H36" s="834"/>
      <c r="I36" s="834"/>
      <c r="J36" s="496"/>
      <c r="K36" s="496"/>
      <c r="L36" s="496"/>
      <c r="M36" s="496"/>
      <c r="N36" s="496"/>
      <c r="O36" s="752" t="s">
        <v>1259</v>
      </c>
    </row>
    <row r="37" spans="1:15" ht="24">
      <c r="A37" s="496"/>
      <c r="B37" s="496"/>
      <c r="C37" s="496"/>
      <c r="D37" s="496"/>
      <c r="E37" s="496"/>
      <c r="F37" s="834"/>
      <c r="G37" s="834"/>
      <c r="H37" s="834"/>
      <c r="I37" s="834"/>
      <c r="J37" s="496"/>
      <c r="K37" s="496"/>
      <c r="L37" s="496"/>
      <c r="M37" s="496"/>
      <c r="N37" s="496"/>
      <c r="O37" s="752" t="s">
        <v>1260</v>
      </c>
    </row>
    <row r="38" spans="1:15" ht="24">
      <c r="A38" s="496"/>
      <c r="B38" s="496"/>
      <c r="C38" s="496"/>
      <c r="D38" s="496"/>
      <c r="E38" s="496"/>
      <c r="F38" s="834"/>
      <c r="G38" s="834"/>
      <c r="H38" s="834"/>
      <c r="I38" s="834"/>
      <c r="J38" s="496"/>
      <c r="K38" s="496"/>
      <c r="L38" s="496"/>
      <c r="M38" s="496"/>
      <c r="N38" s="496"/>
      <c r="O38" s="778" t="s">
        <v>186</v>
      </c>
    </row>
    <row r="39" spans="1:15" ht="24">
      <c r="A39" s="290"/>
      <c r="B39" s="290"/>
      <c r="C39" s="290"/>
      <c r="D39" s="290"/>
      <c r="E39" s="496"/>
      <c r="F39" s="834"/>
      <c r="G39" s="834"/>
      <c r="H39" s="834"/>
      <c r="I39" s="834"/>
      <c r="J39" s="290"/>
      <c r="K39" s="290"/>
      <c r="L39" s="290"/>
      <c r="M39" s="290"/>
      <c r="N39" s="290"/>
      <c r="O39" s="752" t="s">
        <v>1264</v>
      </c>
    </row>
    <row r="40" spans="1:15" ht="24">
      <c r="A40" s="496"/>
      <c r="B40" s="496"/>
      <c r="C40" s="496"/>
      <c r="D40" s="496"/>
      <c r="E40" s="496"/>
      <c r="F40" s="834"/>
      <c r="G40" s="834"/>
      <c r="H40" s="834"/>
      <c r="I40" s="834"/>
      <c r="J40" s="496"/>
      <c r="K40" s="496"/>
      <c r="L40" s="496"/>
      <c r="M40" s="496"/>
      <c r="N40" s="496"/>
      <c r="O40" s="752" t="s">
        <v>1265</v>
      </c>
    </row>
    <row r="41" spans="1:15" ht="24">
      <c r="A41" s="496"/>
      <c r="B41" s="496"/>
      <c r="C41" s="496"/>
      <c r="D41" s="496"/>
      <c r="E41" s="496"/>
      <c r="F41" s="834"/>
      <c r="G41" s="834"/>
      <c r="H41" s="834"/>
      <c r="I41" s="834"/>
      <c r="J41" s="496"/>
      <c r="K41" s="496"/>
      <c r="L41" s="496"/>
      <c r="M41" s="496"/>
      <c r="N41" s="496"/>
      <c r="O41" s="752" t="s">
        <v>1266</v>
      </c>
    </row>
    <row r="42" spans="1:15" ht="24">
      <c r="A42" s="743"/>
      <c r="B42" s="743"/>
      <c r="C42" s="743"/>
      <c r="D42" s="743"/>
      <c r="E42" s="496"/>
      <c r="F42" s="834"/>
      <c r="G42" s="834"/>
      <c r="H42" s="834"/>
      <c r="I42" s="834"/>
      <c r="J42" s="290"/>
      <c r="K42" s="290"/>
      <c r="L42" s="290"/>
      <c r="M42" s="744"/>
      <c r="N42" s="744"/>
      <c r="O42" s="752" t="s">
        <v>1267</v>
      </c>
    </row>
    <row r="43" spans="1:15" ht="24">
      <c r="A43" s="743"/>
      <c r="B43" s="743"/>
      <c r="C43" s="743"/>
      <c r="D43" s="743"/>
      <c r="E43" s="496"/>
      <c r="F43" s="834"/>
      <c r="G43" s="834"/>
      <c r="H43" s="834"/>
      <c r="I43" s="834"/>
      <c r="J43" s="290"/>
      <c r="K43" s="290"/>
      <c r="L43" s="290"/>
      <c r="M43" s="744"/>
      <c r="N43" s="744"/>
      <c r="O43" s="752" t="s">
        <v>1268</v>
      </c>
    </row>
    <row r="44" spans="1:15" ht="24">
      <c r="A44" s="743"/>
      <c r="B44" s="743"/>
      <c r="C44" s="743"/>
      <c r="D44" s="743"/>
      <c r="E44" s="496"/>
      <c r="F44" s="834"/>
      <c r="G44" s="834"/>
      <c r="H44" s="834"/>
      <c r="I44" s="834"/>
      <c r="J44" s="290"/>
      <c r="K44" s="290"/>
      <c r="L44" s="290"/>
      <c r="M44" s="744"/>
      <c r="N44" s="744"/>
      <c r="O44" s="752" t="s">
        <v>1269</v>
      </c>
    </row>
    <row r="45" spans="1:15" ht="24">
      <c r="A45" s="743"/>
      <c r="B45" s="743"/>
      <c r="C45" s="743"/>
      <c r="D45" s="743"/>
      <c r="E45" s="496"/>
      <c r="F45" s="834"/>
      <c r="G45" s="834"/>
      <c r="H45" s="834"/>
      <c r="I45" s="834"/>
      <c r="J45" s="290"/>
      <c r="K45" s="290"/>
      <c r="L45" s="290"/>
      <c r="M45" s="744"/>
      <c r="N45" s="744"/>
      <c r="O45" s="752" t="s">
        <v>1270</v>
      </c>
    </row>
    <row r="46" spans="1:15" ht="24">
      <c r="A46" s="743"/>
      <c r="B46" s="743"/>
      <c r="C46" s="743"/>
      <c r="D46" s="743"/>
      <c r="E46" s="496"/>
      <c r="F46" s="834"/>
      <c r="G46" s="834"/>
      <c r="H46" s="834"/>
      <c r="I46" s="834"/>
      <c r="J46" s="290"/>
      <c r="K46" s="290"/>
      <c r="L46" s="290"/>
      <c r="M46" s="744"/>
      <c r="N46" s="744"/>
      <c r="O46" s="752" t="s">
        <v>1271</v>
      </c>
    </row>
    <row r="47" spans="1:15" ht="24">
      <c r="A47" s="743"/>
      <c r="B47" s="743"/>
      <c r="C47" s="743"/>
      <c r="D47" s="743"/>
      <c r="E47" s="496"/>
      <c r="F47" s="834"/>
      <c r="G47" s="834"/>
      <c r="H47" s="834"/>
      <c r="I47" s="834"/>
      <c r="J47" s="290"/>
      <c r="K47" s="290"/>
      <c r="L47" s="290"/>
      <c r="M47" s="744"/>
      <c r="N47" s="744"/>
      <c r="O47" s="752" t="s">
        <v>1272</v>
      </c>
    </row>
    <row r="48" spans="1:15" ht="24">
      <c r="A48" s="743"/>
      <c r="B48" s="743"/>
      <c r="C48" s="743"/>
      <c r="D48" s="743"/>
      <c r="E48" s="496"/>
      <c r="F48" s="834"/>
      <c r="G48" s="834"/>
      <c r="H48" s="834"/>
      <c r="I48" s="834"/>
      <c r="J48" s="290"/>
      <c r="K48" s="290"/>
      <c r="L48" s="290"/>
      <c r="M48" s="744"/>
      <c r="N48" s="744"/>
      <c r="O48" s="752" t="s">
        <v>1273</v>
      </c>
    </row>
    <row r="49" spans="1:15" ht="24">
      <c r="A49" s="743"/>
      <c r="B49" s="743"/>
      <c r="C49" s="743"/>
      <c r="D49" s="743"/>
      <c r="E49" s="496"/>
      <c r="F49" s="834"/>
      <c r="G49" s="834"/>
      <c r="H49" s="834"/>
      <c r="I49" s="834"/>
      <c r="J49" s="290"/>
      <c r="K49" s="290"/>
      <c r="L49" s="290"/>
      <c r="M49" s="744"/>
      <c r="N49" s="744"/>
      <c r="O49" s="752" t="s">
        <v>1274</v>
      </c>
    </row>
    <row r="50" spans="1:15" ht="24">
      <c r="A50" s="743"/>
      <c r="B50" s="743"/>
      <c r="C50" s="743"/>
      <c r="D50" s="743"/>
      <c r="E50" s="496"/>
      <c r="F50" s="834"/>
      <c r="G50" s="834"/>
      <c r="H50" s="834"/>
      <c r="I50" s="834"/>
      <c r="J50" s="290"/>
      <c r="K50" s="290"/>
      <c r="L50" s="290"/>
      <c r="M50" s="744"/>
      <c r="N50" s="744"/>
      <c r="O50" s="752" t="s">
        <v>1275</v>
      </c>
    </row>
    <row r="51" spans="1:15" ht="24">
      <c r="A51" s="743"/>
      <c r="B51" s="743"/>
      <c r="C51" s="743"/>
      <c r="D51" s="743"/>
      <c r="E51" s="496"/>
      <c r="F51" s="834"/>
      <c r="G51" s="834"/>
      <c r="H51" s="834"/>
      <c r="I51" s="834"/>
      <c r="J51" s="290"/>
      <c r="K51" s="290"/>
      <c r="L51" s="290"/>
      <c r="M51" s="744"/>
      <c r="N51" s="744"/>
      <c r="O51" s="752" t="s">
        <v>1276</v>
      </c>
    </row>
    <row r="52" spans="1:15" ht="24">
      <c r="A52" s="743"/>
      <c r="B52" s="743"/>
      <c r="C52" s="743"/>
      <c r="D52" s="743"/>
      <c r="E52" s="496"/>
      <c r="F52" s="834"/>
      <c r="G52" s="834"/>
      <c r="H52" s="834"/>
      <c r="I52" s="834"/>
      <c r="J52" s="290"/>
      <c r="K52" s="290"/>
      <c r="L52" s="290"/>
      <c r="M52" s="744"/>
      <c r="N52" s="744"/>
      <c r="O52" s="752" t="s">
        <v>1277</v>
      </c>
    </row>
    <row r="53" spans="1:15" ht="24">
      <c r="A53" s="743"/>
      <c r="B53" s="743"/>
      <c r="C53" s="743"/>
      <c r="D53" s="743"/>
      <c r="E53" s="496"/>
      <c r="F53" s="834"/>
      <c r="G53" s="834"/>
      <c r="H53" s="834"/>
      <c r="I53" s="834"/>
      <c r="J53" s="290"/>
      <c r="K53" s="290"/>
      <c r="L53" s="290"/>
      <c r="M53" s="744"/>
      <c r="N53" s="744"/>
      <c r="O53" s="752" t="s">
        <v>1278</v>
      </c>
    </row>
    <row r="54" spans="1:15" ht="24">
      <c r="A54" s="743"/>
      <c r="B54" s="743"/>
      <c r="C54" s="743"/>
      <c r="D54" s="743"/>
      <c r="E54" s="496"/>
      <c r="F54" s="834"/>
      <c r="G54" s="834"/>
      <c r="H54" s="834"/>
      <c r="I54" s="834"/>
      <c r="J54" s="290"/>
      <c r="K54" s="290"/>
      <c r="L54" s="290"/>
      <c r="M54" s="744"/>
      <c r="N54" s="744"/>
      <c r="O54" s="752" t="s">
        <v>1279</v>
      </c>
    </row>
    <row r="55" spans="1:15" ht="24">
      <c r="A55" s="743"/>
      <c r="B55" s="743"/>
      <c r="C55" s="743"/>
      <c r="D55" s="743"/>
      <c r="E55" s="496"/>
      <c r="F55" s="834"/>
      <c r="G55" s="834"/>
      <c r="H55" s="834"/>
      <c r="I55" s="834"/>
      <c r="J55" s="290"/>
      <c r="K55" s="290"/>
      <c r="L55" s="290"/>
      <c r="M55" s="744"/>
      <c r="N55" s="744"/>
      <c r="O55" s="752" t="s">
        <v>1280</v>
      </c>
    </row>
    <row r="56" spans="1:15" ht="24">
      <c r="A56" s="743"/>
      <c r="B56" s="743"/>
      <c r="C56" s="743"/>
      <c r="D56" s="743"/>
      <c r="E56" s="496"/>
      <c r="F56" s="834"/>
      <c r="G56" s="834"/>
      <c r="H56" s="834"/>
      <c r="I56" s="834"/>
      <c r="J56" s="290"/>
      <c r="K56" s="290"/>
      <c r="L56" s="290"/>
      <c r="M56" s="744"/>
      <c r="N56" s="744"/>
      <c r="O56" s="752" t="s">
        <v>1281</v>
      </c>
    </row>
    <row r="57" spans="1:15" ht="24">
      <c r="A57" s="743"/>
      <c r="B57" s="743"/>
      <c r="C57" s="743"/>
      <c r="D57" s="743"/>
      <c r="E57" s="496"/>
      <c r="F57" s="834"/>
      <c r="G57" s="834"/>
      <c r="H57" s="834"/>
      <c r="I57" s="834"/>
      <c r="J57" s="290"/>
      <c r="K57" s="290"/>
      <c r="L57" s="290"/>
      <c r="M57" s="744"/>
      <c r="N57" s="744"/>
      <c r="O57" s="752" t="s">
        <v>1282</v>
      </c>
    </row>
    <row r="58" spans="1:15" ht="24">
      <c r="A58" s="743"/>
      <c r="B58" s="743"/>
      <c r="C58" s="743"/>
      <c r="D58" s="743"/>
      <c r="E58" s="496"/>
      <c r="F58" s="834"/>
      <c r="G58" s="834"/>
      <c r="H58" s="834"/>
      <c r="I58" s="834"/>
      <c r="J58" s="290"/>
      <c r="K58" s="290"/>
      <c r="L58" s="290"/>
      <c r="M58" s="744"/>
      <c r="N58" s="744"/>
      <c r="O58" s="752" t="s">
        <v>1283</v>
      </c>
    </row>
    <row r="59" spans="1:15" ht="24">
      <c r="A59" s="743"/>
      <c r="B59" s="743"/>
      <c r="C59" s="743"/>
      <c r="D59" s="743"/>
      <c r="E59" s="496"/>
      <c r="F59" s="834"/>
      <c r="G59" s="834"/>
      <c r="H59" s="834"/>
      <c r="I59" s="834"/>
      <c r="J59" s="290"/>
      <c r="K59" s="290"/>
      <c r="L59" s="290"/>
      <c r="M59" s="744"/>
      <c r="N59" s="744"/>
      <c r="O59" s="752" t="s">
        <v>1284</v>
      </c>
    </row>
    <row r="60" spans="1:15" ht="24">
      <c r="A60" s="743"/>
      <c r="B60" s="743"/>
      <c r="C60" s="743"/>
      <c r="D60" s="743"/>
      <c r="E60" s="496"/>
      <c r="F60" s="834"/>
      <c r="G60" s="834"/>
      <c r="H60" s="834"/>
      <c r="I60" s="834"/>
      <c r="J60" s="290"/>
      <c r="K60" s="290"/>
      <c r="L60" s="290"/>
      <c r="M60" s="744"/>
      <c r="N60" s="744"/>
      <c r="O60" s="752" t="s">
        <v>1285</v>
      </c>
    </row>
    <row r="61" spans="1:15" ht="24">
      <c r="A61" s="743"/>
      <c r="B61" s="743"/>
      <c r="C61" s="743"/>
      <c r="D61" s="743"/>
      <c r="E61" s="496"/>
      <c r="F61" s="834"/>
      <c r="G61" s="834"/>
      <c r="H61" s="834"/>
      <c r="I61" s="834"/>
      <c r="J61" s="290"/>
      <c r="K61" s="290"/>
      <c r="L61" s="290"/>
      <c r="M61" s="744"/>
      <c r="N61" s="744"/>
      <c r="O61" s="752" t="s">
        <v>1286</v>
      </c>
    </row>
    <row r="62" spans="1:15" ht="24">
      <c r="A62" s="743"/>
      <c r="B62" s="743"/>
      <c r="C62" s="743"/>
      <c r="D62" s="743"/>
      <c r="E62" s="496"/>
      <c r="F62" s="834"/>
      <c r="G62" s="834"/>
      <c r="H62" s="834"/>
      <c r="I62" s="834"/>
      <c r="J62" s="290"/>
      <c r="K62" s="290"/>
      <c r="L62" s="290"/>
      <c r="M62" s="744"/>
      <c r="N62" s="744"/>
      <c r="O62" s="752" t="s">
        <v>1287</v>
      </c>
    </row>
    <row r="63" spans="1:15" ht="24">
      <c r="A63" s="743"/>
      <c r="B63" s="743"/>
      <c r="C63" s="743"/>
      <c r="D63" s="743"/>
      <c r="E63" s="496"/>
      <c r="F63" s="834"/>
      <c r="G63" s="834"/>
      <c r="H63" s="834"/>
      <c r="I63" s="834"/>
      <c r="J63" s="290"/>
      <c r="K63" s="290"/>
      <c r="L63" s="290"/>
      <c r="M63" s="744"/>
      <c r="N63" s="744"/>
      <c r="O63" s="752" t="s">
        <v>1288</v>
      </c>
    </row>
    <row r="64" spans="1:15" ht="24">
      <c r="A64" s="743"/>
      <c r="B64" s="743"/>
      <c r="C64" s="743"/>
      <c r="D64" s="743"/>
      <c r="E64" s="496"/>
      <c r="F64" s="834"/>
      <c r="G64" s="834"/>
      <c r="H64" s="834"/>
      <c r="I64" s="834"/>
      <c r="J64" s="290"/>
      <c r="K64" s="290"/>
      <c r="L64" s="290"/>
      <c r="M64" s="744"/>
      <c r="N64" s="744"/>
      <c r="O64" s="752" t="s">
        <v>1289</v>
      </c>
    </row>
  </sheetData>
  <sheetProtection/>
  <mergeCells count="18">
    <mergeCell ref="A1:O1"/>
    <mergeCell ref="A7:A10"/>
    <mergeCell ref="E7:E10"/>
    <mergeCell ref="F7:G7"/>
    <mergeCell ref="H7:I7"/>
    <mergeCell ref="J7:N7"/>
    <mergeCell ref="O7:O10"/>
    <mergeCell ref="F8:F10"/>
    <mergeCell ref="M8:M10"/>
    <mergeCell ref="N8:N10"/>
    <mergeCell ref="K8:K10"/>
    <mergeCell ref="L8:L10"/>
    <mergeCell ref="B7:D8"/>
    <mergeCell ref="B9:D9"/>
    <mergeCell ref="G8:G10"/>
    <mergeCell ref="H8:H10"/>
    <mergeCell ref="I8:I10"/>
    <mergeCell ref="J8:J10"/>
  </mergeCells>
  <printOptions/>
  <pageMargins left="0.5511811023622047" right="0.2" top="0.7480314960629921" bottom="0.4724409448818898" header="0.31496062992125984" footer="0.2755905511811024"/>
  <pageSetup fitToHeight="0" fitToWidth="1" orientation="landscape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83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IV16384"/>
    </sheetView>
  </sheetViews>
  <sheetFormatPr defaultColWidth="8.00390625" defaultRowHeight="12.75"/>
  <cols>
    <col min="1" max="1" width="5.7109375" style="393" customWidth="1"/>
    <col min="2" max="2" width="6.7109375" style="393" customWidth="1"/>
    <col min="3" max="3" width="40.28125" style="393" customWidth="1"/>
    <col min="4" max="4" width="8.7109375" style="393" customWidth="1"/>
    <col min="5" max="6" width="10.140625" style="393" customWidth="1"/>
    <col min="7" max="7" width="10.28125" style="393" customWidth="1"/>
    <col min="8" max="8" width="11.00390625" style="393" customWidth="1"/>
    <col min="9" max="9" width="6.8515625" style="393" customWidth="1"/>
    <col min="10" max="10" width="6.28125" style="393" customWidth="1"/>
    <col min="11" max="11" width="7.28125" style="393" customWidth="1"/>
    <col min="12" max="12" width="10.57421875" style="393" customWidth="1"/>
    <col min="13" max="15" width="12.421875" style="393" customWidth="1"/>
    <col min="16" max="16" width="30.421875" style="393" customWidth="1"/>
    <col min="17" max="16384" width="8.00390625" style="393" customWidth="1"/>
  </cols>
  <sheetData>
    <row r="1" spans="1:16" ht="27">
      <c r="A1" s="1014" t="s">
        <v>573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</row>
    <row r="2" spans="1:16" s="394" customFormat="1" ht="27">
      <c r="A2" s="1014" t="s">
        <v>396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</row>
    <row r="3" ht="14.25" customHeight="1"/>
    <row r="4" spans="1:4" ht="24">
      <c r="A4" s="344" t="s">
        <v>683</v>
      </c>
      <c r="B4" s="344"/>
      <c r="C4" s="344"/>
      <c r="D4" s="395"/>
    </row>
    <row r="5" spans="1:3" ht="24">
      <c r="A5" s="344" t="s">
        <v>682</v>
      </c>
      <c r="B5" s="344"/>
      <c r="C5" s="344"/>
    </row>
    <row r="6" ht="20.25" customHeight="1">
      <c r="P6" s="347" t="s">
        <v>192</v>
      </c>
    </row>
    <row r="7" spans="1:16" s="396" customFormat="1" ht="15" customHeight="1">
      <c r="A7" s="1086" t="s">
        <v>349</v>
      </c>
      <c r="B7" s="1087"/>
      <c r="C7" s="1021" t="s">
        <v>275</v>
      </c>
      <c r="D7" s="1021" t="s">
        <v>276</v>
      </c>
      <c r="E7" s="1028" t="s">
        <v>314</v>
      </c>
      <c r="F7" s="1030"/>
      <c r="G7" s="1028" t="s">
        <v>363</v>
      </c>
      <c r="H7" s="1030"/>
      <c r="I7" s="1028" t="s">
        <v>561</v>
      </c>
      <c r="J7" s="1029"/>
      <c r="K7" s="1029"/>
      <c r="L7" s="1029"/>
      <c r="M7" s="1029"/>
      <c r="N7" s="1029"/>
      <c r="O7" s="1030"/>
      <c r="P7" s="1021" t="s">
        <v>253</v>
      </c>
    </row>
    <row r="8" spans="1:16" s="396" customFormat="1" ht="17.25" customHeight="1">
      <c r="A8" s="1087"/>
      <c r="B8" s="1087"/>
      <c r="C8" s="1025"/>
      <c r="D8" s="1022"/>
      <c r="E8" s="1024" t="s">
        <v>180</v>
      </c>
      <c r="F8" s="1024" t="s">
        <v>22</v>
      </c>
      <c r="G8" s="1024" t="s">
        <v>180</v>
      </c>
      <c r="H8" s="1021" t="s">
        <v>656</v>
      </c>
      <c r="I8" s="1021" t="s">
        <v>277</v>
      </c>
      <c r="J8" s="1021" t="s">
        <v>278</v>
      </c>
      <c r="K8" s="1024" t="s">
        <v>48</v>
      </c>
      <c r="L8" s="1024" t="s">
        <v>42</v>
      </c>
      <c r="M8" s="1024" t="s">
        <v>43</v>
      </c>
      <c r="N8" s="1024" t="s">
        <v>19</v>
      </c>
      <c r="O8" s="1021" t="s">
        <v>40</v>
      </c>
      <c r="P8" s="1025"/>
    </row>
    <row r="9" spans="1:16" s="396" customFormat="1" ht="15.75" customHeight="1">
      <c r="A9" s="1087"/>
      <c r="B9" s="1087"/>
      <c r="C9" s="1025"/>
      <c r="D9" s="1022"/>
      <c r="E9" s="1025"/>
      <c r="F9" s="1025"/>
      <c r="G9" s="1025"/>
      <c r="H9" s="1025"/>
      <c r="I9" s="1025"/>
      <c r="J9" s="1025"/>
      <c r="K9" s="1025"/>
      <c r="L9" s="1025"/>
      <c r="M9" s="1025"/>
      <c r="N9" s="1025"/>
      <c r="O9" s="1025"/>
      <c r="P9" s="1025"/>
    </row>
    <row r="10" spans="1:16" s="396" customFormat="1" ht="24">
      <c r="A10" s="492" t="s">
        <v>347</v>
      </c>
      <c r="B10" s="492" t="s">
        <v>348</v>
      </c>
      <c r="C10" s="1026"/>
      <c r="D10" s="1023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  <c r="O10" s="1026"/>
      <c r="P10" s="1026"/>
    </row>
    <row r="11" spans="1:16" s="396" customFormat="1" ht="24.75" thickBot="1">
      <c r="A11" s="349" t="s">
        <v>1733</v>
      </c>
      <c r="B11" s="349" t="s">
        <v>1734</v>
      </c>
      <c r="C11" s="349" t="s">
        <v>23</v>
      </c>
      <c r="D11" s="349"/>
      <c r="E11" s="848">
        <f aca="true" t="shared" si="0" ref="E11:F13">E12</f>
        <v>5917700</v>
      </c>
      <c r="F11" s="848">
        <f t="shared" si="0"/>
        <v>5917700</v>
      </c>
      <c r="G11" s="848">
        <f>G79</f>
        <v>14588200</v>
      </c>
      <c r="H11" s="848">
        <f>H79</f>
        <v>7624110</v>
      </c>
      <c r="I11" s="349"/>
      <c r="J11" s="349"/>
      <c r="K11" s="349"/>
      <c r="L11" s="349"/>
      <c r="M11" s="848">
        <f>M222</f>
        <v>8130100</v>
      </c>
      <c r="N11" s="349"/>
      <c r="O11" s="349"/>
      <c r="P11" s="397"/>
    </row>
    <row r="12" spans="1:16" s="396" customFormat="1" ht="24.75" thickTop="1">
      <c r="A12" s="494"/>
      <c r="B12" s="494"/>
      <c r="C12" s="384" t="s">
        <v>853</v>
      </c>
      <c r="D12" s="398"/>
      <c r="E12" s="847">
        <f t="shared" si="0"/>
        <v>5917700</v>
      </c>
      <c r="F12" s="847">
        <f t="shared" si="0"/>
        <v>5917700</v>
      </c>
      <c r="G12" s="831"/>
      <c r="H12" s="831"/>
      <c r="I12" s="831"/>
      <c r="J12" s="831"/>
      <c r="K12" s="831"/>
      <c r="L12" s="831"/>
      <c r="M12" s="831"/>
      <c r="N12" s="831"/>
      <c r="O12" s="831"/>
      <c r="P12" s="398"/>
    </row>
    <row r="13" spans="1:16" s="396" customFormat="1" ht="24">
      <c r="A13" s="495"/>
      <c r="B13" s="495"/>
      <c r="C13" s="355" t="s">
        <v>854</v>
      </c>
      <c r="D13" s="399"/>
      <c r="E13" s="846">
        <f t="shared" si="0"/>
        <v>5917700</v>
      </c>
      <c r="F13" s="846">
        <f t="shared" si="0"/>
        <v>5917700</v>
      </c>
      <c r="G13" s="832"/>
      <c r="H13" s="832"/>
      <c r="I13" s="832"/>
      <c r="J13" s="832"/>
      <c r="K13" s="832"/>
      <c r="L13" s="832"/>
      <c r="M13" s="832"/>
      <c r="N13" s="832"/>
      <c r="O13" s="832"/>
      <c r="P13" s="399"/>
    </row>
    <row r="14" spans="1:16" s="396" customFormat="1" ht="24">
      <c r="A14" s="495"/>
      <c r="B14" s="495"/>
      <c r="C14" s="384" t="s">
        <v>855</v>
      </c>
      <c r="D14" s="398"/>
      <c r="E14" s="847">
        <f>E15+E19+E60</f>
        <v>5917700</v>
      </c>
      <c r="F14" s="847">
        <f>F15+F19+F60</f>
        <v>5917700</v>
      </c>
      <c r="G14" s="831"/>
      <c r="H14" s="831"/>
      <c r="I14" s="831"/>
      <c r="J14" s="831"/>
      <c r="K14" s="831"/>
      <c r="L14" s="831"/>
      <c r="M14" s="831"/>
      <c r="N14" s="831"/>
      <c r="O14" s="831"/>
      <c r="P14" s="399"/>
    </row>
    <row r="15" spans="1:16" s="396" customFormat="1" ht="24">
      <c r="A15" s="495"/>
      <c r="B15" s="495"/>
      <c r="C15" s="355" t="s">
        <v>856</v>
      </c>
      <c r="D15" s="399"/>
      <c r="E15" s="846">
        <f>E17</f>
        <v>350000</v>
      </c>
      <c r="F15" s="846">
        <f>F17</f>
        <v>350000</v>
      </c>
      <c r="G15" s="832"/>
      <c r="H15" s="832"/>
      <c r="I15" s="832"/>
      <c r="J15" s="832"/>
      <c r="K15" s="832"/>
      <c r="L15" s="832"/>
      <c r="M15" s="832"/>
      <c r="N15" s="832"/>
      <c r="O15" s="832"/>
      <c r="P15" s="399"/>
    </row>
    <row r="16" spans="1:16" ht="24">
      <c r="A16" s="496"/>
      <c r="B16" s="496"/>
      <c r="C16" s="356" t="s">
        <v>864</v>
      </c>
      <c r="D16" s="353"/>
      <c r="E16" s="353"/>
      <c r="F16" s="353"/>
      <c r="G16" s="486"/>
      <c r="H16" s="486"/>
      <c r="I16" s="486"/>
      <c r="J16" s="486"/>
      <c r="K16" s="486"/>
      <c r="L16" s="486"/>
      <c r="M16" s="486"/>
      <c r="N16" s="486"/>
      <c r="O16" s="486"/>
      <c r="P16" s="353"/>
    </row>
    <row r="17" spans="1:16" ht="24">
      <c r="A17" s="496"/>
      <c r="B17" s="496"/>
      <c r="C17" s="355" t="s">
        <v>684</v>
      </c>
      <c r="D17" s="353"/>
      <c r="E17" s="741">
        <v>350000</v>
      </c>
      <c r="F17" s="741">
        <v>350000</v>
      </c>
      <c r="G17" s="486"/>
      <c r="H17" s="486"/>
      <c r="I17" s="486"/>
      <c r="J17" s="486"/>
      <c r="K17" s="486"/>
      <c r="L17" s="486"/>
      <c r="M17" s="486"/>
      <c r="N17" s="486"/>
      <c r="O17" s="486"/>
      <c r="P17" s="359"/>
    </row>
    <row r="18" spans="1:16" ht="24">
      <c r="A18" s="496"/>
      <c r="B18" s="496"/>
      <c r="C18" s="353" t="s">
        <v>685</v>
      </c>
      <c r="D18" s="383"/>
      <c r="E18" s="830"/>
      <c r="F18" s="830"/>
      <c r="G18" s="486"/>
      <c r="H18" s="486"/>
      <c r="I18" s="486"/>
      <c r="J18" s="486"/>
      <c r="K18" s="486"/>
      <c r="L18" s="486"/>
      <c r="M18" s="486"/>
      <c r="N18" s="486"/>
      <c r="O18" s="486"/>
      <c r="P18" s="359"/>
    </row>
    <row r="19" spans="1:16" ht="24">
      <c r="A19" s="496"/>
      <c r="B19" s="496"/>
      <c r="C19" s="355" t="s">
        <v>857</v>
      </c>
      <c r="D19" s="383"/>
      <c r="E19" s="845">
        <f>SUM(E21:E58)</f>
        <v>3747700</v>
      </c>
      <c r="F19" s="845">
        <f>SUM(F21:F58)</f>
        <v>3747700</v>
      </c>
      <c r="G19" s="486"/>
      <c r="H19" s="486"/>
      <c r="I19" s="486"/>
      <c r="J19" s="486"/>
      <c r="K19" s="486"/>
      <c r="L19" s="486"/>
      <c r="M19" s="486"/>
      <c r="N19" s="486"/>
      <c r="O19" s="486"/>
      <c r="P19" s="359"/>
    </row>
    <row r="20" spans="1:16" ht="24">
      <c r="A20" s="496"/>
      <c r="B20" s="496"/>
      <c r="C20" s="356" t="s">
        <v>864</v>
      </c>
      <c r="D20" s="383"/>
      <c r="E20" s="830"/>
      <c r="F20" s="830"/>
      <c r="G20" s="486"/>
      <c r="H20" s="486"/>
      <c r="I20" s="486"/>
      <c r="J20" s="486"/>
      <c r="K20" s="486"/>
      <c r="L20" s="486"/>
      <c r="M20" s="486"/>
      <c r="N20" s="486"/>
      <c r="O20" s="486"/>
      <c r="P20" s="359"/>
    </row>
    <row r="21" spans="1:16" ht="24">
      <c r="A21" s="496"/>
      <c r="B21" s="496"/>
      <c r="C21" s="353" t="s">
        <v>686</v>
      </c>
      <c r="D21" s="383"/>
      <c r="E21" s="830">
        <v>394500</v>
      </c>
      <c r="F21" s="830">
        <v>394500</v>
      </c>
      <c r="G21" s="486"/>
      <c r="H21" s="486"/>
      <c r="I21" s="486"/>
      <c r="J21" s="486"/>
      <c r="K21" s="486"/>
      <c r="L21" s="486"/>
      <c r="M21" s="486"/>
      <c r="N21" s="486"/>
      <c r="O21" s="486"/>
      <c r="P21" s="353"/>
    </row>
    <row r="22" spans="1:16" ht="24">
      <c r="A22" s="496"/>
      <c r="B22" s="496"/>
      <c r="C22" s="353" t="s">
        <v>687</v>
      </c>
      <c r="D22" s="383"/>
      <c r="E22" s="830"/>
      <c r="F22" s="830"/>
      <c r="G22" s="486"/>
      <c r="H22" s="486"/>
      <c r="I22" s="486"/>
      <c r="J22" s="486"/>
      <c r="K22" s="486"/>
      <c r="L22" s="486"/>
      <c r="M22" s="486"/>
      <c r="N22" s="486"/>
      <c r="O22" s="486"/>
      <c r="P22" s="353"/>
    </row>
    <row r="23" spans="1:16" ht="24">
      <c r="A23" s="496"/>
      <c r="B23" s="496"/>
      <c r="C23" s="353" t="s">
        <v>688</v>
      </c>
      <c r="D23" s="383"/>
      <c r="E23" s="830"/>
      <c r="F23" s="830"/>
      <c r="G23" s="486"/>
      <c r="H23" s="486"/>
      <c r="I23" s="486"/>
      <c r="J23" s="486"/>
      <c r="K23" s="486"/>
      <c r="L23" s="486"/>
      <c r="M23" s="486"/>
      <c r="N23" s="486"/>
      <c r="O23" s="486"/>
      <c r="P23" s="353"/>
    </row>
    <row r="24" spans="1:16" ht="24">
      <c r="A24" s="496"/>
      <c r="B24" s="496"/>
      <c r="C24" s="353" t="s">
        <v>689</v>
      </c>
      <c r="D24" s="383"/>
      <c r="E24" s="830">
        <v>395000</v>
      </c>
      <c r="F24" s="830">
        <v>395000</v>
      </c>
      <c r="G24" s="486"/>
      <c r="H24" s="486"/>
      <c r="I24" s="486"/>
      <c r="J24" s="486"/>
      <c r="K24" s="486"/>
      <c r="L24" s="486"/>
      <c r="M24" s="486"/>
      <c r="N24" s="486"/>
      <c r="O24" s="486"/>
      <c r="P24" s="359"/>
    </row>
    <row r="25" spans="1:16" ht="24">
      <c r="A25" s="496"/>
      <c r="B25" s="496"/>
      <c r="C25" s="353" t="s">
        <v>690</v>
      </c>
      <c r="D25" s="383"/>
      <c r="E25" s="830"/>
      <c r="F25" s="830"/>
      <c r="G25" s="486"/>
      <c r="H25" s="486"/>
      <c r="I25" s="486"/>
      <c r="J25" s="486"/>
      <c r="K25" s="486"/>
      <c r="L25" s="486"/>
      <c r="M25" s="486"/>
      <c r="N25" s="486"/>
      <c r="O25" s="486"/>
      <c r="P25" s="359"/>
    </row>
    <row r="26" spans="1:16" ht="24">
      <c r="A26" s="496"/>
      <c r="B26" s="496"/>
      <c r="C26" s="353" t="s">
        <v>691</v>
      </c>
      <c r="D26" s="383"/>
      <c r="E26" s="830"/>
      <c r="F26" s="830"/>
      <c r="G26" s="486"/>
      <c r="H26" s="486"/>
      <c r="I26" s="486"/>
      <c r="J26" s="486"/>
      <c r="K26" s="486"/>
      <c r="L26" s="486"/>
      <c r="M26" s="486"/>
      <c r="N26" s="486"/>
      <c r="O26" s="486"/>
      <c r="P26" s="359"/>
    </row>
    <row r="27" spans="1:16" ht="24">
      <c r="A27" s="496"/>
      <c r="B27" s="496"/>
      <c r="C27" s="353" t="s">
        <v>692</v>
      </c>
      <c r="D27" s="383"/>
      <c r="E27" s="830"/>
      <c r="F27" s="830"/>
      <c r="G27" s="486"/>
      <c r="H27" s="486"/>
      <c r="I27" s="486"/>
      <c r="J27" s="486"/>
      <c r="K27" s="486"/>
      <c r="L27" s="486"/>
      <c r="M27" s="486"/>
      <c r="N27" s="486"/>
      <c r="O27" s="486"/>
      <c r="P27" s="353"/>
    </row>
    <row r="28" spans="1:16" ht="24">
      <c r="A28" s="496"/>
      <c r="B28" s="496"/>
      <c r="C28" s="353" t="s">
        <v>693</v>
      </c>
      <c r="D28" s="383"/>
      <c r="E28" s="830">
        <v>400000</v>
      </c>
      <c r="F28" s="830">
        <v>400000</v>
      </c>
      <c r="G28" s="486"/>
      <c r="H28" s="486"/>
      <c r="I28" s="486"/>
      <c r="J28" s="486"/>
      <c r="K28" s="486"/>
      <c r="L28" s="486"/>
      <c r="M28" s="486"/>
      <c r="N28" s="486"/>
      <c r="O28" s="486"/>
      <c r="P28" s="353"/>
    </row>
    <row r="29" spans="1:16" ht="24">
      <c r="A29" s="496"/>
      <c r="B29" s="496"/>
      <c r="C29" s="353" t="s">
        <v>694</v>
      </c>
      <c r="D29" s="383"/>
      <c r="E29" s="830"/>
      <c r="F29" s="830"/>
      <c r="G29" s="486"/>
      <c r="H29" s="486"/>
      <c r="I29" s="486"/>
      <c r="J29" s="486"/>
      <c r="K29" s="486"/>
      <c r="L29" s="486"/>
      <c r="M29" s="486"/>
      <c r="N29" s="486"/>
      <c r="O29" s="486"/>
      <c r="P29" s="359"/>
    </row>
    <row r="30" spans="1:16" ht="24">
      <c r="A30" s="496"/>
      <c r="B30" s="496"/>
      <c r="C30" s="353" t="s">
        <v>695</v>
      </c>
      <c r="D30" s="383"/>
      <c r="E30" s="830"/>
      <c r="F30" s="830"/>
      <c r="G30" s="486"/>
      <c r="H30" s="486"/>
      <c r="I30" s="486"/>
      <c r="J30" s="486"/>
      <c r="K30" s="486"/>
      <c r="L30" s="486"/>
      <c r="M30" s="486"/>
      <c r="N30" s="486"/>
      <c r="O30" s="486"/>
      <c r="P30" s="359"/>
    </row>
    <row r="31" spans="1:16" ht="24">
      <c r="A31" s="496"/>
      <c r="B31" s="496"/>
      <c r="C31" s="353" t="s">
        <v>696</v>
      </c>
      <c r="D31" s="383"/>
      <c r="E31" s="830">
        <v>400000</v>
      </c>
      <c r="F31" s="830">
        <v>400000</v>
      </c>
      <c r="G31" s="486"/>
      <c r="H31" s="486"/>
      <c r="I31" s="486"/>
      <c r="J31" s="486"/>
      <c r="K31" s="486"/>
      <c r="L31" s="486"/>
      <c r="M31" s="486"/>
      <c r="N31" s="486"/>
      <c r="O31" s="486"/>
      <c r="P31" s="359"/>
    </row>
    <row r="32" spans="1:16" ht="24">
      <c r="A32" s="496"/>
      <c r="B32" s="496"/>
      <c r="C32" s="353" t="s">
        <v>697</v>
      </c>
      <c r="D32" s="383"/>
      <c r="E32" s="830"/>
      <c r="F32" s="830"/>
      <c r="G32" s="486"/>
      <c r="H32" s="486"/>
      <c r="I32" s="486"/>
      <c r="J32" s="486"/>
      <c r="K32" s="486"/>
      <c r="L32" s="486"/>
      <c r="M32" s="486"/>
      <c r="N32" s="486"/>
      <c r="O32" s="486"/>
      <c r="P32" s="353"/>
    </row>
    <row r="33" spans="1:16" ht="24">
      <c r="A33" s="496"/>
      <c r="B33" s="496"/>
      <c r="C33" s="353" t="s">
        <v>698</v>
      </c>
      <c r="D33" s="383"/>
      <c r="E33" s="830"/>
      <c r="F33" s="830"/>
      <c r="G33" s="486"/>
      <c r="H33" s="486"/>
      <c r="I33" s="486"/>
      <c r="J33" s="486"/>
      <c r="K33" s="486"/>
      <c r="L33" s="486"/>
      <c r="M33" s="486"/>
      <c r="N33" s="486"/>
      <c r="O33" s="486"/>
      <c r="P33" s="353"/>
    </row>
    <row r="34" spans="1:16" ht="24">
      <c r="A34" s="496"/>
      <c r="B34" s="496"/>
      <c r="C34" s="353" t="s">
        <v>699</v>
      </c>
      <c r="D34" s="383"/>
      <c r="E34" s="830">
        <v>160000</v>
      </c>
      <c r="F34" s="830">
        <v>160000</v>
      </c>
      <c r="G34" s="486"/>
      <c r="H34" s="486"/>
      <c r="I34" s="486"/>
      <c r="J34" s="486"/>
      <c r="K34" s="486"/>
      <c r="L34" s="486"/>
      <c r="M34" s="486"/>
      <c r="N34" s="486"/>
      <c r="O34" s="486"/>
      <c r="P34" s="353"/>
    </row>
    <row r="35" spans="1:16" ht="24">
      <c r="A35" s="496"/>
      <c r="B35" s="496"/>
      <c r="C35" s="353" t="s">
        <v>700</v>
      </c>
      <c r="D35" s="383"/>
      <c r="E35" s="830"/>
      <c r="F35" s="830"/>
      <c r="G35" s="486"/>
      <c r="H35" s="486"/>
      <c r="I35" s="486"/>
      <c r="J35" s="486"/>
      <c r="K35" s="486"/>
      <c r="L35" s="486"/>
      <c r="M35" s="486"/>
      <c r="N35" s="486"/>
      <c r="O35" s="486"/>
      <c r="P35" s="353"/>
    </row>
    <row r="36" spans="1:16" ht="24">
      <c r="A36" s="496"/>
      <c r="B36" s="496"/>
      <c r="C36" s="353" t="s">
        <v>701</v>
      </c>
      <c r="D36" s="383"/>
      <c r="E36" s="830">
        <v>239100</v>
      </c>
      <c r="F36" s="830">
        <v>239100</v>
      </c>
      <c r="G36" s="486"/>
      <c r="H36" s="486"/>
      <c r="I36" s="486"/>
      <c r="J36" s="486"/>
      <c r="K36" s="486"/>
      <c r="L36" s="486"/>
      <c r="M36" s="486"/>
      <c r="N36" s="486"/>
      <c r="O36" s="486"/>
      <c r="P36" s="353"/>
    </row>
    <row r="37" spans="1:16" ht="24">
      <c r="A37" s="496"/>
      <c r="B37" s="496"/>
      <c r="C37" s="353" t="s">
        <v>702</v>
      </c>
      <c r="D37" s="383"/>
      <c r="E37" s="830"/>
      <c r="F37" s="830"/>
      <c r="G37" s="486"/>
      <c r="H37" s="486"/>
      <c r="I37" s="486"/>
      <c r="J37" s="486"/>
      <c r="K37" s="486"/>
      <c r="L37" s="486"/>
      <c r="M37" s="486"/>
      <c r="N37" s="486"/>
      <c r="O37" s="486"/>
      <c r="P37" s="353"/>
    </row>
    <row r="38" spans="1:16" ht="24">
      <c r="A38" s="496"/>
      <c r="B38" s="496"/>
      <c r="C38" s="353" t="s">
        <v>703</v>
      </c>
      <c r="D38" s="383"/>
      <c r="E38" s="830"/>
      <c r="F38" s="830"/>
      <c r="G38" s="486"/>
      <c r="H38" s="486"/>
      <c r="I38" s="486"/>
      <c r="J38" s="486"/>
      <c r="K38" s="486"/>
      <c r="L38" s="486"/>
      <c r="M38" s="486"/>
      <c r="N38" s="486"/>
      <c r="O38" s="486"/>
      <c r="P38" s="353"/>
    </row>
    <row r="39" spans="1:16" ht="24">
      <c r="A39" s="496"/>
      <c r="B39" s="496"/>
      <c r="C39" s="353" t="s">
        <v>704</v>
      </c>
      <c r="D39" s="383"/>
      <c r="E39" s="830"/>
      <c r="F39" s="830"/>
      <c r="G39" s="486"/>
      <c r="H39" s="486"/>
      <c r="I39" s="486"/>
      <c r="J39" s="486"/>
      <c r="K39" s="486"/>
      <c r="L39" s="486"/>
      <c r="M39" s="486"/>
      <c r="N39" s="486"/>
      <c r="O39" s="486"/>
      <c r="P39" s="353"/>
    </row>
    <row r="40" spans="1:16" ht="24">
      <c r="A40" s="496"/>
      <c r="B40" s="496"/>
      <c r="C40" s="353" t="s">
        <v>705</v>
      </c>
      <c r="D40" s="383"/>
      <c r="E40" s="830">
        <v>360610</v>
      </c>
      <c r="F40" s="830">
        <v>360610</v>
      </c>
      <c r="G40" s="486"/>
      <c r="H40" s="486"/>
      <c r="I40" s="486"/>
      <c r="J40" s="486"/>
      <c r="K40" s="486"/>
      <c r="L40" s="486"/>
      <c r="M40" s="486"/>
      <c r="N40" s="486"/>
      <c r="O40" s="486"/>
      <c r="P40" s="353"/>
    </row>
    <row r="41" spans="1:16" ht="24">
      <c r="A41" s="496"/>
      <c r="B41" s="496"/>
      <c r="C41" s="353" t="s">
        <v>706</v>
      </c>
      <c r="D41" s="383"/>
      <c r="E41" s="830"/>
      <c r="F41" s="830"/>
      <c r="G41" s="486"/>
      <c r="H41" s="486"/>
      <c r="I41" s="486"/>
      <c r="J41" s="486"/>
      <c r="K41" s="486"/>
      <c r="L41" s="486"/>
      <c r="M41" s="486"/>
      <c r="N41" s="486"/>
      <c r="O41" s="486"/>
      <c r="P41" s="353"/>
    </row>
    <row r="42" spans="1:16" ht="24">
      <c r="A42" s="496"/>
      <c r="B42" s="496"/>
      <c r="C42" s="353" t="s">
        <v>707</v>
      </c>
      <c r="D42" s="383"/>
      <c r="E42" s="830"/>
      <c r="F42" s="830"/>
      <c r="G42" s="486"/>
      <c r="H42" s="486"/>
      <c r="I42" s="486"/>
      <c r="J42" s="486"/>
      <c r="K42" s="486"/>
      <c r="L42" s="486"/>
      <c r="M42" s="486"/>
      <c r="N42" s="486"/>
      <c r="O42" s="486"/>
      <c r="P42" s="353"/>
    </row>
    <row r="43" spans="1:16" ht="24">
      <c r="A43" s="496"/>
      <c r="B43" s="496"/>
      <c r="C43" s="353" t="s">
        <v>708</v>
      </c>
      <c r="D43" s="383"/>
      <c r="E43" s="830">
        <v>256570</v>
      </c>
      <c r="F43" s="830">
        <v>256570</v>
      </c>
      <c r="G43" s="486"/>
      <c r="H43" s="486"/>
      <c r="I43" s="486"/>
      <c r="J43" s="486"/>
      <c r="K43" s="486"/>
      <c r="L43" s="486"/>
      <c r="M43" s="486"/>
      <c r="N43" s="486"/>
      <c r="O43" s="486"/>
      <c r="P43" s="353"/>
    </row>
    <row r="44" spans="1:16" ht="24">
      <c r="A44" s="496"/>
      <c r="B44" s="496"/>
      <c r="C44" s="353" t="s">
        <v>709</v>
      </c>
      <c r="D44" s="383"/>
      <c r="E44" s="830"/>
      <c r="F44" s="830"/>
      <c r="G44" s="486"/>
      <c r="H44" s="486"/>
      <c r="I44" s="486"/>
      <c r="J44" s="486"/>
      <c r="K44" s="486"/>
      <c r="L44" s="486"/>
      <c r="M44" s="486"/>
      <c r="N44" s="486"/>
      <c r="O44" s="486"/>
      <c r="P44" s="353"/>
    </row>
    <row r="45" spans="1:16" ht="24">
      <c r="A45" s="496"/>
      <c r="B45" s="496"/>
      <c r="C45" s="353" t="s">
        <v>710</v>
      </c>
      <c r="D45" s="383"/>
      <c r="E45" s="830"/>
      <c r="F45" s="830"/>
      <c r="G45" s="486"/>
      <c r="H45" s="486"/>
      <c r="I45" s="486"/>
      <c r="J45" s="486"/>
      <c r="K45" s="486"/>
      <c r="L45" s="486"/>
      <c r="M45" s="486"/>
      <c r="N45" s="486"/>
      <c r="O45" s="486"/>
      <c r="P45" s="353"/>
    </row>
    <row r="46" spans="1:16" ht="24">
      <c r="A46" s="496"/>
      <c r="B46" s="496"/>
      <c r="C46" s="353" t="s">
        <v>711</v>
      </c>
      <c r="D46" s="383"/>
      <c r="E46" s="830">
        <v>250400</v>
      </c>
      <c r="F46" s="830">
        <v>250400</v>
      </c>
      <c r="G46" s="486"/>
      <c r="H46" s="486"/>
      <c r="I46" s="486"/>
      <c r="J46" s="486"/>
      <c r="K46" s="486"/>
      <c r="L46" s="486"/>
      <c r="M46" s="486"/>
      <c r="N46" s="486"/>
      <c r="O46" s="486"/>
      <c r="P46" s="353"/>
    </row>
    <row r="47" spans="1:16" ht="24">
      <c r="A47" s="496"/>
      <c r="B47" s="496"/>
      <c r="C47" s="353" t="s">
        <v>712</v>
      </c>
      <c r="D47" s="383"/>
      <c r="E47" s="830"/>
      <c r="F47" s="830"/>
      <c r="G47" s="486"/>
      <c r="H47" s="486"/>
      <c r="I47" s="486"/>
      <c r="J47" s="486"/>
      <c r="K47" s="486"/>
      <c r="L47" s="486"/>
      <c r="M47" s="486"/>
      <c r="N47" s="486"/>
      <c r="O47" s="486"/>
      <c r="P47" s="353"/>
    </row>
    <row r="48" spans="1:16" ht="24">
      <c r="A48" s="496"/>
      <c r="B48" s="496"/>
      <c r="C48" s="353" t="s">
        <v>713</v>
      </c>
      <c r="D48" s="383"/>
      <c r="E48" s="830"/>
      <c r="F48" s="830"/>
      <c r="G48" s="486"/>
      <c r="H48" s="486"/>
      <c r="I48" s="486"/>
      <c r="J48" s="486"/>
      <c r="K48" s="486"/>
      <c r="L48" s="486"/>
      <c r="M48" s="486"/>
      <c r="N48" s="486"/>
      <c r="O48" s="486"/>
      <c r="P48" s="353"/>
    </row>
    <row r="49" spans="1:16" ht="24">
      <c r="A49" s="496"/>
      <c r="B49" s="496"/>
      <c r="C49" s="353" t="s">
        <v>714</v>
      </c>
      <c r="D49" s="383"/>
      <c r="E49" s="830">
        <v>201520</v>
      </c>
      <c r="F49" s="830">
        <v>201520</v>
      </c>
      <c r="G49" s="486"/>
      <c r="H49" s="486"/>
      <c r="I49" s="486"/>
      <c r="J49" s="486"/>
      <c r="K49" s="486"/>
      <c r="L49" s="486"/>
      <c r="M49" s="486"/>
      <c r="N49" s="486"/>
      <c r="O49" s="486"/>
      <c r="P49" s="353"/>
    </row>
    <row r="50" spans="1:16" ht="24">
      <c r="A50" s="496"/>
      <c r="B50" s="496"/>
      <c r="C50" s="353" t="s">
        <v>715</v>
      </c>
      <c r="D50" s="383"/>
      <c r="E50" s="830"/>
      <c r="F50" s="830"/>
      <c r="G50" s="486"/>
      <c r="H50" s="486"/>
      <c r="I50" s="486"/>
      <c r="J50" s="486"/>
      <c r="K50" s="486"/>
      <c r="L50" s="486"/>
      <c r="M50" s="486"/>
      <c r="N50" s="486"/>
      <c r="O50" s="486"/>
      <c r="P50" s="353"/>
    </row>
    <row r="51" spans="1:16" ht="24">
      <c r="A51" s="496"/>
      <c r="B51" s="496"/>
      <c r="C51" s="353" t="s">
        <v>716</v>
      </c>
      <c r="D51" s="383"/>
      <c r="E51" s="830"/>
      <c r="F51" s="830"/>
      <c r="G51" s="486"/>
      <c r="H51" s="486"/>
      <c r="I51" s="486"/>
      <c r="J51" s="486"/>
      <c r="K51" s="486"/>
      <c r="L51" s="486"/>
      <c r="M51" s="486"/>
      <c r="N51" s="486"/>
      <c r="O51" s="486"/>
      <c r="P51" s="353"/>
    </row>
    <row r="52" spans="1:16" ht="24">
      <c r="A52" s="496"/>
      <c r="B52" s="496"/>
      <c r="C52" s="353" t="s">
        <v>717</v>
      </c>
      <c r="D52" s="383"/>
      <c r="E52" s="830"/>
      <c r="F52" s="830"/>
      <c r="G52" s="486"/>
      <c r="H52" s="486"/>
      <c r="I52" s="486"/>
      <c r="J52" s="486"/>
      <c r="K52" s="486"/>
      <c r="L52" s="486"/>
      <c r="M52" s="486"/>
      <c r="N52" s="486"/>
      <c r="O52" s="486"/>
      <c r="P52" s="353"/>
    </row>
    <row r="53" spans="1:16" ht="24">
      <c r="A53" s="496"/>
      <c r="B53" s="496"/>
      <c r="C53" s="353" t="s">
        <v>718</v>
      </c>
      <c r="D53" s="383"/>
      <c r="E53" s="830">
        <v>100000</v>
      </c>
      <c r="F53" s="830">
        <v>100000</v>
      </c>
      <c r="G53" s="486"/>
      <c r="H53" s="486"/>
      <c r="I53" s="486"/>
      <c r="J53" s="486"/>
      <c r="K53" s="486"/>
      <c r="L53" s="486"/>
      <c r="M53" s="486"/>
      <c r="N53" s="486"/>
      <c r="O53" s="486"/>
      <c r="P53" s="353"/>
    </row>
    <row r="54" spans="1:16" ht="24">
      <c r="A54" s="496"/>
      <c r="B54" s="496"/>
      <c r="C54" s="353" t="s">
        <v>719</v>
      </c>
      <c r="D54" s="383"/>
      <c r="E54" s="830"/>
      <c r="F54" s="830"/>
      <c r="G54" s="486"/>
      <c r="H54" s="486"/>
      <c r="I54" s="486"/>
      <c r="J54" s="486"/>
      <c r="K54" s="486"/>
      <c r="L54" s="486"/>
      <c r="M54" s="486"/>
      <c r="N54" s="486"/>
      <c r="O54" s="486"/>
      <c r="P54" s="353"/>
    </row>
    <row r="55" spans="1:16" ht="24">
      <c r="A55" s="496"/>
      <c r="B55" s="496"/>
      <c r="C55" s="353" t="s">
        <v>720</v>
      </c>
      <c r="D55" s="383"/>
      <c r="E55" s="830"/>
      <c r="F55" s="830"/>
      <c r="G55" s="486"/>
      <c r="H55" s="486"/>
      <c r="I55" s="486"/>
      <c r="J55" s="486"/>
      <c r="K55" s="486"/>
      <c r="L55" s="486"/>
      <c r="M55" s="486"/>
      <c r="N55" s="486"/>
      <c r="O55" s="486"/>
      <c r="P55" s="353"/>
    </row>
    <row r="56" spans="1:16" ht="24">
      <c r="A56" s="496"/>
      <c r="B56" s="496"/>
      <c r="C56" s="353" t="s">
        <v>721</v>
      </c>
      <c r="D56" s="383"/>
      <c r="E56" s="830">
        <v>190000</v>
      </c>
      <c r="F56" s="830">
        <v>190000</v>
      </c>
      <c r="G56" s="486"/>
      <c r="H56" s="486"/>
      <c r="I56" s="486"/>
      <c r="J56" s="486"/>
      <c r="K56" s="486"/>
      <c r="L56" s="486"/>
      <c r="M56" s="486"/>
      <c r="N56" s="486"/>
      <c r="O56" s="486"/>
      <c r="P56" s="353"/>
    </row>
    <row r="57" spans="1:16" ht="24">
      <c r="A57" s="496"/>
      <c r="B57" s="496"/>
      <c r="C57" s="353" t="s">
        <v>722</v>
      </c>
      <c r="D57" s="383"/>
      <c r="E57" s="830"/>
      <c r="F57" s="830"/>
      <c r="G57" s="486"/>
      <c r="H57" s="486"/>
      <c r="I57" s="486"/>
      <c r="J57" s="486"/>
      <c r="K57" s="486"/>
      <c r="L57" s="486"/>
      <c r="M57" s="486"/>
      <c r="N57" s="486"/>
      <c r="O57" s="486"/>
      <c r="P57" s="353"/>
    </row>
    <row r="58" spans="1:16" ht="24">
      <c r="A58" s="496"/>
      <c r="B58" s="496"/>
      <c r="C58" s="353" t="s">
        <v>723</v>
      </c>
      <c r="D58" s="383"/>
      <c r="E58" s="830">
        <v>400000</v>
      </c>
      <c r="F58" s="830">
        <v>400000</v>
      </c>
      <c r="G58" s="486"/>
      <c r="H58" s="486"/>
      <c r="I58" s="486"/>
      <c r="J58" s="486"/>
      <c r="K58" s="486"/>
      <c r="L58" s="486"/>
      <c r="M58" s="486"/>
      <c r="N58" s="486"/>
      <c r="O58" s="486"/>
      <c r="P58" s="353"/>
    </row>
    <row r="59" spans="1:16" ht="24">
      <c r="A59" s="496"/>
      <c r="B59" s="496"/>
      <c r="C59" s="353" t="s">
        <v>724</v>
      </c>
      <c r="D59" s="383"/>
      <c r="E59" s="830"/>
      <c r="F59" s="830"/>
      <c r="G59" s="486"/>
      <c r="H59" s="486"/>
      <c r="I59" s="486"/>
      <c r="J59" s="486"/>
      <c r="K59" s="486"/>
      <c r="L59" s="486"/>
      <c r="M59" s="486"/>
      <c r="N59" s="486"/>
      <c r="O59" s="486"/>
      <c r="P59" s="353"/>
    </row>
    <row r="60" spans="1:16" ht="24">
      <c r="A60" s="496"/>
      <c r="B60" s="496"/>
      <c r="C60" s="355" t="s">
        <v>858</v>
      </c>
      <c r="D60" s="383"/>
      <c r="E60" s="845">
        <f>SUM(E62:E78)</f>
        <v>1820000</v>
      </c>
      <c r="F60" s="845">
        <f>SUM(F62:F78)</f>
        <v>1820000</v>
      </c>
      <c r="G60" s="486"/>
      <c r="H60" s="486"/>
      <c r="I60" s="486"/>
      <c r="J60" s="486"/>
      <c r="K60" s="486"/>
      <c r="L60" s="486"/>
      <c r="M60" s="486"/>
      <c r="N60" s="486"/>
      <c r="O60" s="486"/>
      <c r="P60" s="353"/>
    </row>
    <row r="61" spans="1:16" ht="24">
      <c r="A61" s="496"/>
      <c r="B61" s="496"/>
      <c r="C61" s="356" t="s">
        <v>864</v>
      </c>
      <c r="D61" s="383"/>
      <c r="E61" s="830"/>
      <c r="F61" s="830"/>
      <c r="G61" s="486"/>
      <c r="H61" s="486"/>
      <c r="I61" s="486"/>
      <c r="J61" s="486"/>
      <c r="K61" s="486"/>
      <c r="L61" s="486"/>
      <c r="M61" s="486"/>
      <c r="N61" s="486"/>
      <c r="O61" s="486"/>
      <c r="P61" s="353"/>
    </row>
    <row r="62" spans="1:16" ht="24">
      <c r="A62" s="496"/>
      <c r="B62" s="496"/>
      <c r="C62" s="353" t="s">
        <v>725</v>
      </c>
      <c r="D62" s="383"/>
      <c r="E62" s="830">
        <v>170000</v>
      </c>
      <c r="F62" s="830">
        <v>170000</v>
      </c>
      <c r="G62" s="486"/>
      <c r="H62" s="486"/>
      <c r="I62" s="486"/>
      <c r="J62" s="486"/>
      <c r="K62" s="486"/>
      <c r="L62" s="486"/>
      <c r="M62" s="486"/>
      <c r="N62" s="486"/>
      <c r="O62" s="486"/>
      <c r="P62" s="353"/>
    </row>
    <row r="63" spans="1:16" ht="24">
      <c r="A63" s="496"/>
      <c r="B63" s="496"/>
      <c r="C63" s="353" t="s">
        <v>726</v>
      </c>
      <c r="D63" s="383"/>
      <c r="E63" s="830"/>
      <c r="F63" s="830"/>
      <c r="G63" s="486"/>
      <c r="H63" s="486"/>
      <c r="I63" s="486"/>
      <c r="J63" s="486"/>
      <c r="K63" s="486"/>
      <c r="L63" s="486"/>
      <c r="M63" s="486"/>
      <c r="N63" s="486"/>
      <c r="O63" s="486"/>
      <c r="P63" s="353"/>
    </row>
    <row r="64" spans="1:16" ht="24">
      <c r="A64" s="496"/>
      <c r="B64" s="496"/>
      <c r="C64" s="353" t="s">
        <v>727</v>
      </c>
      <c r="D64" s="383"/>
      <c r="E64" s="830">
        <v>400000</v>
      </c>
      <c r="F64" s="830">
        <v>400000</v>
      </c>
      <c r="G64" s="486"/>
      <c r="H64" s="486"/>
      <c r="I64" s="486"/>
      <c r="J64" s="486"/>
      <c r="K64" s="486"/>
      <c r="L64" s="486"/>
      <c r="M64" s="486"/>
      <c r="N64" s="486"/>
      <c r="O64" s="486"/>
      <c r="P64" s="359"/>
    </row>
    <row r="65" spans="1:16" ht="24">
      <c r="A65" s="496"/>
      <c r="B65" s="496"/>
      <c r="C65" s="353" t="s">
        <v>728</v>
      </c>
      <c r="D65" s="383"/>
      <c r="E65" s="830"/>
      <c r="F65" s="830"/>
      <c r="G65" s="486"/>
      <c r="H65" s="486"/>
      <c r="I65" s="486"/>
      <c r="J65" s="486"/>
      <c r="K65" s="486"/>
      <c r="L65" s="486"/>
      <c r="M65" s="486"/>
      <c r="N65" s="486"/>
      <c r="O65" s="486"/>
      <c r="P65" s="359"/>
    </row>
    <row r="66" spans="1:16" ht="24">
      <c r="A66" s="496"/>
      <c r="B66" s="496"/>
      <c r="C66" s="353" t="s">
        <v>729</v>
      </c>
      <c r="D66" s="383"/>
      <c r="E66" s="830"/>
      <c r="F66" s="830"/>
      <c r="G66" s="486"/>
      <c r="H66" s="486"/>
      <c r="I66" s="486"/>
      <c r="J66" s="486"/>
      <c r="K66" s="486"/>
      <c r="L66" s="486"/>
      <c r="M66" s="486"/>
      <c r="N66" s="486"/>
      <c r="O66" s="486"/>
      <c r="P66" s="353"/>
    </row>
    <row r="67" spans="1:16" ht="24">
      <c r="A67" s="496"/>
      <c r="B67" s="496"/>
      <c r="C67" s="353" t="s">
        <v>730</v>
      </c>
      <c r="D67" s="383"/>
      <c r="E67" s="830"/>
      <c r="F67" s="830"/>
      <c r="G67" s="486"/>
      <c r="H67" s="486"/>
      <c r="I67" s="486"/>
      <c r="J67" s="486"/>
      <c r="K67" s="486"/>
      <c r="L67" s="486"/>
      <c r="M67" s="486"/>
      <c r="N67" s="486"/>
      <c r="O67" s="486"/>
      <c r="P67" s="353"/>
    </row>
    <row r="68" spans="1:16" ht="24">
      <c r="A68" s="496"/>
      <c r="B68" s="496"/>
      <c r="C68" s="353" t="s">
        <v>731</v>
      </c>
      <c r="D68" s="383"/>
      <c r="E68" s="830">
        <v>400000</v>
      </c>
      <c r="F68" s="830">
        <v>400000</v>
      </c>
      <c r="G68" s="486"/>
      <c r="H68" s="486"/>
      <c r="I68" s="486"/>
      <c r="J68" s="486"/>
      <c r="K68" s="486"/>
      <c r="L68" s="486"/>
      <c r="M68" s="486"/>
      <c r="N68" s="486"/>
      <c r="O68" s="486"/>
      <c r="P68" s="353"/>
    </row>
    <row r="69" spans="1:16" ht="24">
      <c r="A69" s="496"/>
      <c r="B69" s="746"/>
      <c r="C69" s="353" t="s">
        <v>732</v>
      </c>
      <c r="D69" s="383"/>
      <c r="E69" s="830"/>
      <c r="F69" s="830"/>
      <c r="G69" s="486"/>
      <c r="H69" s="486"/>
      <c r="I69" s="486"/>
      <c r="J69" s="486"/>
      <c r="K69" s="486"/>
      <c r="L69" s="486"/>
      <c r="M69" s="486"/>
      <c r="N69" s="486"/>
      <c r="O69" s="486"/>
      <c r="P69" s="747"/>
    </row>
    <row r="70" spans="1:16" ht="24">
      <c r="A70" s="496"/>
      <c r="B70" s="496"/>
      <c r="C70" s="353" t="s">
        <v>733</v>
      </c>
      <c r="D70" s="383"/>
      <c r="E70" s="830"/>
      <c r="F70" s="830"/>
      <c r="G70" s="486"/>
      <c r="H70" s="486"/>
      <c r="I70" s="486"/>
      <c r="J70" s="486"/>
      <c r="K70" s="486"/>
      <c r="L70" s="486"/>
      <c r="M70" s="486"/>
      <c r="N70" s="486"/>
      <c r="O70" s="486"/>
      <c r="P70" s="353"/>
    </row>
    <row r="71" spans="1:16" ht="24">
      <c r="A71" s="496"/>
      <c r="B71" s="496"/>
      <c r="C71" s="353" t="s">
        <v>734</v>
      </c>
      <c r="D71" s="383"/>
      <c r="E71" s="830">
        <v>200000</v>
      </c>
      <c r="F71" s="830">
        <v>200000</v>
      </c>
      <c r="G71" s="486"/>
      <c r="H71" s="486"/>
      <c r="I71" s="486"/>
      <c r="J71" s="486"/>
      <c r="K71" s="486"/>
      <c r="L71" s="486"/>
      <c r="M71" s="486"/>
      <c r="N71" s="486"/>
      <c r="O71" s="486"/>
      <c r="P71" s="353"/>
    </row>
    <row r="72" spans="1:16" ht="24">
      <c r="A72" s="496"/>
      <c r="B72" s="496"/>
      <c r="C72" s="353" t="s">
        <v>735</v>
      </c>
      <c r="D72" s="353"/>
      <c r="E72" s="741"/>
      <c r="F72" s="741"/>
      <c r="G72" s="486"/>
      <c r="H72" s="486"/>
      <c r="I72" s="486"/>
      <c r="J72" s="486"/>
      <c r="K72" s="486"/>
      <c r="L72" s="486"/>
      <c r="M72" s="486"/>
      <c r="N72" s="486"/>
      <c r="O72" s="486"/>
      <c r="P72" s="353"/>
    </row>
    <row r="73" spans="1:16" ht="24">
      <c r="A73" s="496"/>
      <c r="B73" s="496"/>
      <c r="C73" s="353" t="s">
        <v>736</v>
      </c>
      <c r="D73" s="353"/>
      <c r="E73" s="741"/>
      <c r="F73" s="741"/>
      <c r="G73" s="486"/>
      <c r="H73" s="486"/>
      <c r="I73" s="486"/>
      <c r="J73" s="486"/>
      <c r="K73" s="486"/>
      <c r="L73" s="486"/>
      <c r="M73" s="486"/>
      <c r="N73" s="486"/>
      <c r="O73" s="486"/>
      <c r="P73" s="353"/>
    </row>
    <row r="74" spans="1:16" ht="24">
      <c r="A74" s="496"/>
      <c r="B74" s="496"/>
      <c r="C74" s="353" t="s">
        <v>737</v>
      </c>
      <c r="D74" s="353"/>
      <c r="E74" s="741">
        <v>250000</v>
      </c>
      <c r="F74" s="741">
        <v>250000</v>
      </c>
      <c r="G74" s="486"/>
      <c r="H74" s="486"/>
      <c r="I74" s="486"/>
      <c r="J74" s="486"/>
      <c r="K74" s="486"/>
      <c r="L74" s="486"/>
      <c r="M74" s="486"/>
      <c r="N74" s="486"/>
      <c r="O74" s="486"/>
      <c r="P74" s="353"/>
    </row>
    <row r="75" spans="1:16" ht="24">
      <c r="A75" s="496"/>
      <c r="B75" s="496"/>
      <c r="C75" s="353" t="s">
        <v>738</v>
      </c>
      <c r="D75" s="353"/>
      <c r="E75" s="741"/>
      <c r="F75" s="741"/>
      <c r="G75" s="486"/>
      <c r="H75" s="486"/>
      <c r="I75" s="486"/>
      <c r="J75" s="486"/>
      <c r="K75" s="486"/>
      <c r="L75" s="486"/>
      <c r="M75" s="486"/>
      <c r="N75" s="486"/>
      <c r="O75" s="486"/>
      <c r="P75" s="353"/>
    </row>
    <row r="76" spans="1:16" ht="24">
      <c r="A76" s="496"/>
      <c r="B76" s="496"/>
      <c r="C76" s="353" t="s">
        <v>739</v>
      </c>
      <c r="D76" s="353"/>
      <c r="E76" s="741">
        <v>400000</v>
      </c>
      <c r="F76" s="741">
        <v>400000</v>
      </c>
      <c r="G76" s="486"/>
      <c r="H76" s="486"/>
      <c r="I76" s="486"/>
      <c r="J76" s="486"/>
      <c r="K76" s="486"/>
      <c r="L76" s="486"/>
      <c r="M76" s="486"/>
      <c r="N76" s="486"/>
      <c r="O76" s="486"/>
      <c r="P76" s="353"/>
    </row>
    <row r="77" spans="1:16" ht="24">
      <c r="A77" s="496"/>
      <c r="B77" s="496"/>
      <c r="C77" s="353" t="s">
        <v>740</v>
      </c>
      <c r="D77" s="353"/>
      <c r="E77" s="741"/>
      <c r="F77" s="741"/>
      <c r="G77" s="486"/>
      <c r="H77" s="486"/>
      <c r="I77" s="486"/>
      <c r="J77" s="486"/>
      <c r="K77" s="486"/>
      <c r="L77" s="486"/>
      <c r="M77" s="486"/>
      <c r="N77" s="486"/>
      <c r="O77" s="486"/>
      <c r="P77" s="353"/>
    </row>
    <row r="78" spans="1:16" ht="24">
      <c r="A78" s="496"/>
      <c r="B78" s="496"/>
      <c r="C78" s="353" t="s">
        <v>741</v>
      </c>
      <c r="D78" s="353"/>
      <c r="E78" s="741"/>
      <c r="F78" s="741"/>
      <c r="G78" s="486"/>
      <c r="H78" s="486"/>
      <c r="I78" s="486"/>
      <c r="J78" s="486"/>
      <c r="K78" s="486"/>
      <c r="L78" s="486"/>
      <c r="M78" s="486"/>
      <c r="N78" s="486"/>
      <c r="O78" s="486"/>
      <c r="P78" s="353"/>
    </row>
    <row r="79" spans="1:16" ht="24">
      <c r="A79" s="496"/>
      <c r="B79" s="496"/>
      <c r="C79" s="384" t="s">
        <v>853</v>
      </c>
      <c r="D79" s="353"/>
      <c r="E79" s="833"/>
      <c r="F79" s="833"/>
      <c r="G79" s="844">
        <f>G80</f>
        <v>14588200</v>
      </c>
      <c r="H79" s="844">
        <f>H80</f>
        <v>7624110</v>
      </c>
      <c r="I79" s="486"/>
      <c r="J79" s="486"/>
      <c r="K79" s="486"/>
      <c r="L79" s="486"/>
      <c r="M79" s="486"/>
      <c r="N79" s="486"/>
      <c r="O79" s="486"/>
      <c r="P79" s="353"/>
    </row>
    <row r="80" spans="1:16" ht="24">
      <c r="A80" s="496"/>
      <c r="B80" s="496"/>
      <c r="C80" s="355" t="s">
        <v>859</v>
      </c>
      <c r="D80" s="353"/>
      <c r="E80" s="833"/>
      <c r="F80" s="833"/>
      <c r="G80" s="844">
        <f>G81+G106+G204</f>
        <v>14588200</v>
      </c>
      <c r="H80" s="844">
        <f>H81+H106+H204</f>
        <v>7624110</v>
      </c>
      <c r="I80" s="486"/>
      <c r="J80" s="486"/>
      <c r="K80" s="486"/>
      <c r="L80" s="486"/>
      <c r="M80" s="486"/>
      <c r="N80" s="486"/>
      <c r="O80" s="486"/>
      <c r="P80" s="353"/>
    </row>
    <row r="81" spans="1:16" ht="24">
      <c r="A81" s="496"/>
      <c r="B81" s="496"/>
      <c r="C81" s="384" t="s">
        <v>860</v>
      </c>
      <c r="D81" s="353"/>
      <c r="E81" s="833"/>
      <c r="F81" s="833"/>
      <c r="G81" s="844">
        <f>G83</f>
        <v>1452200</v>
      </c>
      <c r="H81" s="844">
        <f>H83</f>
        <v>988980</v>
      </c>
      <c r="I81" s="486"/>
      <c r="J81" s="486"/>
      <c r="K81" s="486"/>
      <c r="L81" s="486"/>
      <c r="M81" s="486"/>
      <c r="N81" s="486"/>
      <c r="O81" s="486"/>
      <c r="P81" s="353"/>
    </row>
    <row r="82" spans="1:16" ht="24">
      <c r="A82" s="496"/>
      <c r="B82" s="496"/>
      <c r="C82" s="384" t="s">
        <v>861</v>
      </c>
      <c r="D82" s="353"/>
      <c r="E82" s="833"/>
      <c r="F82" s="833"/>
      <c r="G82" s="353"/>
      <c r="H82" s="353"/>
      <c r="I82" s="486"/>
      <c r="J82" s="486"/>
      <c r="K82" s="486"/>
      <c r="L82" s="486"/>
      <c r="M82" s="486"/>
      <c r="N82" s="486"/>
      <c r="O82" s="486"/>
      <c r="P82" s="353"/>
    </row>
    <row r="83" spans="1:16" ht="24">
      <c r="A83" s="496"/>
      <c r="B83" s="496"/>
      <c r="C83" s="355" t="s">
        <v>862</v>
      </c>
      <c r="D83" s="353"/>
      <c r="E83" s="833"/>
      <c r="F83" s="833"/>
      <c r="G83" s="844">
        <f>SUM(G86:G102)</f>
        <v>1452200</v>
      </c>
      <c r="H83" s="844">
        <f>SUM(H86:H102)</f>
        <v>988980</v>
      </c>
      <c r="I83" s="486"/>
      <c r="J83" s="486"/>
      <c r="K83" s="486"/>
      <c r="L83" s="486"/>
      <c r="M83" s="486"/>
      <c r="N83" s="486"/>
      <c r="O83" s="486"/>
      <c r="P83" s="353"/>
    </row>
    <row r="84" spans="1:16" ht="24">
      <c r="A84" s="496"/>
      <c r="B84" s="496"/>
      <c r="C84" s="355" t="s">
        <v>863</v>
      </c>
      <c r="D84" s="353"/>
      <c r="E84" s="833"/>
      <c r="F84" s="833"/>
      <c r="G84" s="353"/>
      <c r="H84" s="353"/>
      <c r="I84" s="486"/>
      <c r="J84" s="486"/>
      <c r="K84" s="486"/>
      <c r="L84" s="486"/>
      <c r="M84" s="486"/>
      <c r="N84" s="486"/>
      <c r="O84" s="486"/>
      <c r="P84" s="353"/>
    </row>
    <row r="85" spans="1:16" ht="24">
      <c r="A85" s="496"/>
      <c r="B85" s="496"/>
      <c r="C85" s="356" t="s">
        <v>864</v>
      </c>
      <c r="D85" s="353"/>
      <c r="E85" s="833"/>
      <c r="F85" s="833"/>
      <c r="G85" s="353"/>
      <c r="H85" s="353"/>
      <c r="I85" s="486"/>
      <c r="J85" s="486"/>
      <c r="K85" s="486"/>
      <c r="L85" s="486"/>
      <c r="M85" s="486"/>
      <c r="N85" s="486"/>
      <c r="O85" s="486"/>
      <c r="P85" s="353"/>
    </row>
    <row r="86" spans="1:16" ht="24">
      <c r="A86" s="496"/>
      <c r="B86" s="496"/>
      <c r="C86" s="749" t="s">
        <v>742</v>
      </c>
      <c r="D86" s="353"/>
      <c r="E86" s="486"/>
      <c r="F86" s="486"/>
      <c r="G86" s="744">
        <v>256800</v>
      </c>
      <c r="H86" s="744">
        <v>154080</v>
      </c>
      <c r="I86" s="486"/>
      <c r="J86" s="486"/>
      <c r="K86" s="486"/>
      <c r="L86" s="486"/>
      <c r="M86" s="486"/>
      <c r="N86" s="486"/>
      <c r="O86" s="486"/>
      <c r="P86" s="353"/>
    </row>
    <row r="87" spans="1:16" ht="24">
      <c r="A87" s="496"/>
      <c r="B87" s="496"/>
      <c r="C87" s="749" t="s">
        <v>743</v>
      </c>
      <c r="D87" s="353"/>
      <c r="E87" s="486"/>
      <c r="F87" s="486"/>
      <c r="G87" s="744"/>
      <c r="H87" s="744"/>
      <c r="I87" s="486"/>
      <c r="J87" s="486"/>
      <c r="K87" s="486"/>
      <c r="L87" s="486"/>
      <c r="M87" s="486"/>
      <c r="N87" s="486"/>
      <c r="O87" s="486"/>
      <c r="P87" s="353"/>
    </row>
    <row r="88" spans="1:16" ht="24">
      <c r="A88" s="496"/>
      <c r="B88" s="496"/>
      <c r="C88" s="749" t="s">
        <v>744</v>
      </c>
      <c r="D88" s="353"/>
      <c r="E88" s="486"/>
      <c r="F88" s="486"/>
      <c r="G88" s="744"/>
      <c r="H88" s="744"/>
      <c r="I88" s="486"/>
      <c r="J88" s="486"/>
      <c r="K88" s="486"/>
      <c r="L88" s="486"/>
      <c r="M88" s="486"/>
      <c r="N88" s="486"/>
      <c r="O88" s="486"/>
      <c r="P88" s="353"/>
    </row>
    <row r="89" spans="1:16" ht="24">
      <c r="A89" s="496"/>
      <c r="B89" s="496"/>
      <c r="C89" s="749" t="s">
        <v>745</v>
      </c>
      <c r="D89" s="353"/>
      <c r="E89" s="486"/>
      <c r="F89" s="486"/>
      <c r="G89" s="744">
        <v>205450</v>
      </c>
      <c r="H89" s="744">
        <v>123270</v>
      </c>
      <c r="I89" s="486"/>
      <c r="J89" s="486"/>
      <c r="K89" s="486"/>
      <c r="L89" s="486"/>
      <c r="M89" s="486"/>
      <c r="N89" s="486"/>
      <c r="O89" s="486"/>
      <c r="P89" s="353"/>
    </row>
    <row r="90" spans="1:16" ht="24">
      <c r="A90" s="496"/>
      <c r="B90" s="496"/>
      <c r="C90" s="749" t="s">
        <v>746</v>
      </c>
      <c r="D90" s="353"/>
      <c r="E90" s="486"/>
      <c r="F90" s="486"/>
      <c r="G90" s="744">
        <v>286250</v>
      </c>
      <c r="H90" s="744">
        <v>171750</v>
      </c>
      <c r="I90" s="486"/>
      <c r="J90" s="486"/>
      <c r="K90" s="486"/>
      <c r="L90" s="486"/>
      <c r="M90" s="486"/>
      <c r="N90" s="486"/>
      <c r="O90" s="486"/>
      <c r="P90" s="353"/>
    </row>
    <row r="91" spans="1:16" ht="24">
      <c r="A91" s="496"/>
      <c r="B91" s="496"/>
      <c r="C91" s="749" t="s">
        <v>747</v>
      </c>
      <c r="D91" s="353"/>
      <c r="E91" s="486"/>
      <c r="F91" s="486"/>
      <c r="G91" s="744"/>
      <c r="H91" s="744"/>
      <c r="I91" s="486"/>
      <c r="J91" s="486"/>
      <c r="K91" s="486"/>
      <c r="L91" s="486"/>
      <c r="M91" s="486"/>
      <c r="N91" s="486"/>
      <c r="O91" s="486"/>
      <c r="P91" s="353"/>
    </row>
    <row r="92" spans="1:16" ht="24">
      <c r="A92" s="496"/>
      <c r="B92" s="496"/>
      <c r="C92" s="749" t="s">
        <v>748</v>
      </c>
      <c r="D92" s="353"/>
      <c r="E92" s="486"/>
      <c r="F92" s="486"/>
      <c r="G92" s="744"/>
      <c r="H92" s="744"/>
      <c r="I92" s="486"/>
      <c r="J92" s="486"/>
      <c r="K92" s="486"/>
      <c r="L92" s="486"/>
      <c r="M92" s="486"/>
      <c r="N92" s="486"/>
      <c r="O92" s="486"/>
      <c r="P92" s="353"/>
    </row>
    <row r="93" spans="1:16" ht="24">
      <c r="A93" s="496"/>
      <c r="B93" s="496"/>
      <c r="C93" s="749" t="s">
        <v>749</v>
      </c>
      <c r="D93" s="353"/>
      <c r="E93" s="486"/>
      <c r="F93" s="486"/>
      <c r="G93" s="744">
        <v>143400</v>
      </c>
      <c r="H93" s="744">
        <v>86040</v>
      </c>
      <c r="I93" s="486"/>
      <c r="J93" s="486"/>
      <c r="K93" s="486"/>
      <c r="L93" s="486"/>
      <c r="M93" s="486"/>
      <c r="N93" s="486"/>
      <c r="O93" s="486"/>
      <c r="P93" s="353"/>
    </row>
    <row r="94" spans="1:16" ht="24">
      <c r="A94" s="496"/>
      <c r="B94" s="496"/>
      <c r="C94" s="749" t="s">
        <v>750</v>
      </c>
      <c r="D94" s="353"/>
      <c r="E94" s="486"/>
      <c r="F94" s="486"/>
      <c r="G94" s="744"/>
      <c r="H94" s="744"/>
      <c r="I94" s="486"/>
      <c r="J94" s="486"/>
      <c r="K94" s="486"/>
      <c r="L94" s="486"/>
      <c r="M94" s="486"/>
      <c r="N94" s="486"/>
      <c r="O94" s="486"/>
      <c r="P94" s="353"/>
    </row>
    <row r="95" spans="1:16" ht="24">
      <c r="A95" s="496"/>
      <c r="B95" s="496"/>
      <c r="C95" s="749" t="s">
        <v>707</v>
      </c>
      <c r="D95" s="353"/>
      <c r="E95" s="486"/>
      <c r="F95" s="486"/>
      <c r="G95" s="744"/>
      <c r="H95" s="744"/>
      <c r="I95" s="486"/>
      <c r="J95" s="486"/>
      <c r="K95" s="486"/>
      <c r="L95" s="486"/>
      <c r="M95" s="486"/>
      <c r="N95" s="486"/>
      <c r="O95" s="486"/>
      <c r="P95" s="353"/>
    </row>
    <row r="96" spans="1:16" ht="24">
      <c r="A96" s="496"/>
      <c r="B96" s="496"/>
      <c r="C96" s="749" t="s">
        <v>751</v>
      </c>
      <c r="D96" s="353"/>
      <c r="E96" s="486"/>
      <c r="F96" s="486"/>
      <c r="G96" s="744">
        <v>168100</v>
      </c>
      <c r="H96" s="744">
        <v>151290</v>
      </c>
      <c r="I96" s="486"/>
      <c r="J96" s="486"/>
      <c r="K96" s="486"/>
      <c r="L96" s="486"/>
      <c r="M96" s="486"/>
      <c r="N96" s="486"/>
      <c r="O96" s="486"/>
      <c r="P96" s="353"/>
    </row>
    <row r="97" spans="1:16" ht="24">
      <c r="A97" s="496"/>
      <c r="B97" s="496"/>
      <c r="C97" s="749" t="s">
        <v>752</v>
      </c>
      <c r="D97" s="353"/>
      <c r="E97" s="486"/>
      <c r="F97" s="486"/>
      <c r="G97" s="744"/>
      <c r="H97" s="744"/>
      <c r="I97" s="486"/>
      <c r="J97" s="486"/>
      <c r="K97" s="486"/>
      <c r="L97" s="486"/>
      <c r="M97" s="486"/>
      <c r="N97" s="486"/>
      <c r="O97" s="486"/>
      <c r="P97" s="353"/>
    </row>
    <row r="98" spans="1:16" ht="24">
      <c r="A98" s="496"/>
      <c r="B98" s="496"/>
      <c r="C98" s="749" t="s">
        <v>753</v>
      </c>
      <c r="D98" s="353"/>
      <c r="E98" s="486"/>
      <c r="F98" s="486"/>
      <c r="G98" s="744"/>
      <c r="H98" s="744"/>
      <c r="I98" s="486"/>
      <c r="J98" s="486"/>
      <c r="K98" s="486"/>
      <c r="L98" s="486"/>
      <c r="M98" s="486"/>
      <c r="N98" s="486"/>
      <c r="O98" s="486"/>
      <c r="P98" s="353"/>
    </row>
    <row r="99" spans="1:16" ht="24">
      <c r="A99" s="496"/>
      <c r="B99" s="496"/>
      <c r="C99" s="749" t="s">
        <v>754</v>
      </c>
      <c r="D99" s="353"/>
      <c r="E99" s="486"/>
      <c r="F99" s="486"/>
      <c r="G99" s="744">
        <v>168100</v>
      </c>
      <c r="H99" s="744">
        <v>100860</v>
      </c>
      <c r="I99" s="486"/>
      <c r="J99" s="486"/>
      <c r="K99" s="486"/>
      <c r="L99" s="486"/>
      <c r="M99" s="486"/>
      <c r="N99" s="486"/>
      <c r="O99" s="486"/>
      <c r="P99" s="353"/>
    </row>
    <row r="100" spans="1:16" ht="24">
      <c r="A100" s="496"/>
      <c r="B100" s="496"/>
      <c r="C100" s="749" t="s">
        <v>755</v>
      </c>
      <c r="D100" s="353"/>
      <c r="E100" s="486"/>
      <c r="F100" s="486"/>
      <c r="G100" s="744"/>
      <c r="H100" s="744"/>
      <c r="I100" s="486"/>
      <c r="J100" s="486"/>
      <c r="K100" s="486"/>
      <c r="L100" s="486"/>
      <c r="M100" s="486"/>
      <c r="N100" s="486"/>
      <c r="O100" s="486"/>
      <c r="P100" s="353"/>
    </row>
    <row r="101" spans="1:16" ht="24">
      <c r="A101" s="496"/>
      <c r="B101" s="496"/>
      <c r="C101" s="749" t="s">
        <v>756</v>
      </c>
      <c r="D101" s="353"/>
      <c r="E101" s="486"/>
      <c r="F101" s="486"/>
      <c r="G101" s="744"/>
      <c r="H101" s="744"/>
      <c r="I101" s="486"/>
      <c r="J101" s="486"/>
      <c r="K101" s="486"/>
      <c r="L101" s="486"/>
      <c r="M101" s="486"/>
      <c r="N101" s="486"/>
      <c r="O101" s="486"/>
      <c r="P101" s="353"/>
    </row>
    <row r="102" spans="1:16" ht="24">
      <c r="A102" s="496"/>
      <c r="B102" s="496"/>
      <c r="C102" s="749" t="s">
        <v>757</v>
      </c>
      <c r="D102" s="353"/>
      <c r="E102" s="486"/>
      <c r="F102" s="486"/>
      <c r="G102" s="744">
        <v>224100</v>
      </c>
      <c r="H102" s="744">
        <v>201690</v>
      </c>
      <c r="I102" s="486"/>
      <c r="J102" s="486"/>
      <c r="K102" s="486"/>
      <c r="L102" s="486"/>
      <c r="M102" s="486"/>
      <c r="N102" s="486"/>
      <c r="O102" s="486"/>
      <c r="P102" s="353"/>
    </row>
    <row r="103" spans="1:16" ht="24">
      <c r="A103" s="496"/>
      <c r="B103" s="496"/>
      <c r="C103" s="749" t="s">
        <v>758</v>
      </c>
      <c r="D103" s="353"/>
      <c r="E103" s="486"/>
      <c r="F103" s="486"/>
      <c r="G103" s="744"/>
      <c r="H103" s="744"/>
      <c r="I103" s="486"/>
      <c r="J103" s="486"/>
      <c r="K103" s="486"/>
      <c r="L103" s="486"/>
      <c r="M103" s="486"/>
      <c r="N103" s="486"/>
      <c r="O103" s="486"/>
      <c r="P103" s="353"/>
    </row>
    <row r="104" spans="1:16" ht="24">
      <c r="A104" s="496"/>
      <c r="B104" s="496"/>
      <c r="C104" s="749" t="s">
        <v>759</v>
      </c>
      <c r="D104" s="353"/>
      <c r="E104" s="486"/>
      <c r="F104" s="486"/>
      <c r="G104" s="744"/>
      <c r="H104" s="744"/>
      <c r="I104" s="486"/>
      <c r="J104" s="486"/>
      <c r="K104" s="486"/>
      <c r="L104" s="486"/>
      <c r="M104" s="486"/>
      <c r="N104" s="486"/>
      <c r="O104" s="486"/>
      <c r="P104" s="353"/>
    </row>
    <row r="105" spans="1:16" ht="24">
      <c r="A105" s="496"/>
      <c r="B105" s="496"/>
      <c r="C105" s="749" t="s">
        <v>753</v>
      </c>
      <c r="D105" s="353"/>
      <c r="E105" s="486"/>
      <c r="F105" s="486"/>
      <c r="G105" s="744"/>
      <c r="H105" s="744"/>
      <c r="I105" s="486"/>
      <c r="J105" s="486"/>
      <c r="K105" s="486"/>
      <c r="L105" s="486"/>
      <c r="M105" s="486"/>
      <c r="N105" s="486"/>
      <c r="O105" s="486"/>
      <c r="P105" s="353"/>
    </row>
    <row r="106" spans="1:16" ht="20.25" customHeight="1">
      <c r="A106" s="496"/>
      <c r="B106" s="496"/>
      <c r="C106" s="748" t="s">
        <v>865</v>
      </c>
      <c r="D106" s="353"/>
      <c r="E106" s="486"/>
      <c r="F106" s="486"/>
      <c r="G106" s="806">
        <f>G109</f>
        <v>12348900</v>
      </c>
      <c r="H106" s="806">
        <f>H109</f>
        <v>6157230</v>
      </c>
      <c r="I106" s="486"/>
      <c r="J106" s="486"/>
      <c r="K106" s="486"/>
      <c r="L106" s="486"/>
      <c r="M106" s="486"/>
      <c r="N106" s="486"/>
      <c r="O106" s="486"/>
      <c r="P106" s="353"/>
    </row>
    <row r="107" spans="1:16" ht="24">
      <c r="A107" s="496"/>
      <c r="B107" s="496"/>
      <c r="C107" s="748" t="s">
        <v>866</v>
      </c>
      <c r="D107" s="353"/>
      <c r="E107" s="486"/>
      <c r="F107" s="486"/>
      <c r="G107" s="744"/>
      <c r="H107" s="744"/>
      <c r="I107" s="486"/>
      <c r="J107" s="486"/>
      <c r="K107" s="486"/>
      <c r="L107" s="486"/>
      <c r="M107" s="486"/>
      <c r="N107" s="486"/>
      <c r="O107" s="486"/>
      <c r="P107" s="353"/>
    </row>
    <row r="108" spans="1:16" ht="24">
      <c r="A108" s="496"/>
      <c r="B108" s="496"/>
      <c r="C108" s="748" t="s">
        <v>867</v>
      </c>
      <c r="D108" s="353"/>
      <c r="E108" s="486"/>
      <c r="F108" s="486"/>
      <c r="G108" s="744"/>
      <c r="H108" s="744"/>
      <c r="I108" s="486"/>
      <c r="J108" s="486"/>
      <c r="K108" s="486"/>
      <c r="L108" s="486"/>
      <c r="M108" s="486"/>
      <c r="N108" s="486"/>
      <c r="O108" s="486"/>
      <c r="P108" s="353"/>
    </row>
    <row r="109" spans="1:16" ht="21" customHeight="1">
      <c r="A109" s="496"/>
      <c r="B109" s="496"/>
      <c r="C109" s="748" t="s">
        <v>868</v>
      </c>
      <c r="D109" s="353"/>
      <c r="E109" s="486"/>
      <c r="F109" s="486"/>
      <c r="G109" s="843">
        <f>SUM(G112:G203)</f>
        <v>12348900</v>
      </c>
      <c r="H109" s="843">
        <f>SUM(H112:H203)</f>
        <v>6157230</v>
      </c>
      <c r="I109" s="486"/>
      <c r="J109" s="486"/>
      <c r="K109" s="486"/>
      <c r="L109" s="486"/>
      <c r="M109" s="486"/>
      <c r="N109" s="486"/>
      <c r="O109" s="486"/>
      <c r="P109" s="353"/>
    </row>
    <row r="110" spans="1:16" ht="24">
      <c r="A110" s="496"/>
      <c r="B110" s="496"/>
      <c r="C110" s="748" t="s">
        <v>869</v>
      </c>
      <c r="D110" s="353"/>
      <c r="E110" s="486"/>
      <c r="F110" s="486"/>
      <c r="G110" s="744"/>
      <c r="H110" s="744"/>
      <c r="I110" s="486"/>
      <c r="J110" s="486"/>
      <c r="K110" s="486"/>
      <c r="L110" s="486"/>
      <c r="M110" s="486"/>
      <c r="N110" s="486"/>
      <c r="O110" s="486"/>
      <c r="P110" s="353"/>
    </row>
    <row r="111" spans="1:16" ht="24">
      <c r="A111" s="496"/>
      <c r="B111" s="496"/>
      <c r="C111" s="356" t="s">
        <v>864</v>
      </c>
      <c r="D111" s="353"/>
      <c r="E111" s="486"/>
      <c r="F111" s="486"/>
      <c r="G111" s="744"/>
      <c r="H111" s="744"/>
      <c r="I111" s="486"/>
      <c r="J111" s="486"/>
      <c r="K111" s="486"/>
      <c r="L111" s="486"/>
      <c r="M111" s="486"/>
      <c r="N111" s="486"/>
      <c r="O111" s="486"/>
      <c r="P111" s="353"/>
    </row>
    <row r="112" spans="1:16" ht="24">
      <c r="A112" s="496"/>
      <c r="B112" s="496"/>
      <c r="C112" s="749" t="s">
        <v>760</v>
      </c>
      <c r="D112" s="353"/>
      <c r="E112" s="486"/>
      <c r="F112" s="486"/>
      <c r="G112" s="744">
        <v>207200</v>
      </c>
      <c r="H112" s="744">
        <v>186480</v>
      </c>
      <c r="I112" s="486"/>
      <c r="J112" s="486"/>
      <c r="K112" s="486"/>
      <c r="L112" s="486"/>
      <c r="M112" s="486"/>
      <c r="N112" s="486"/>
      <c r="O112" s="486"/>
      <c r="P112" s="353"/>
    </row>
    <row r="113" spans="1:16" ht="24">
      <c r="A113" s="496"/>
      <c r="B113" s="496"/>
      <c r="C113" s="749" t="s">
        <v>761</v>
      </c>
      <c r="D113" s="353"/>
      <c r="E113" s="486"/>
      <c r="F113" s="486"/>
      <c r="G113" s="744"/>
      <c r="H113" s="744"/>
      <c r="I113" s="486"/>
      <c r="J113" s="486"/>
      <c r="K113" s="486"/>
      <c r="L113" s="486"/>
      <c r="M113" s="486"/>
      <c r="N113" s="486"/>
      <c r="O113" s="486"/>
      <c r="P113" s="353"/>
    </row>
    <row r="114" spans="1:16" ht="24">
      <c r="A114" s="496"/>
      <c r="B114" s="496"/>
      <c r="C114" s="749" t="s">
        <v>762</v>
      </c>
      <c r="D114" s="353"/>
      <c r="E114" s="486"/>
      <c r="F114" s="486"/>
      <c r="G114" s="744"/>
      <c r="H114" s="744"/>
      <c r="I114" s="486"/>
      <c r="J114" s="486"/>
      <c r="K114" s="486"/>
      <c r="L114" s="486"/>
      <c r="M114" s="486"/>
      <c r="N114" s="486"/>
      <c r="O114" s="486"/>
      <c r="P114" s="353"/>
    </row>
    <row r="115" spans="1:16" ht="24">
      <c r="A115" s="496"/>
      <c r="B115" s="496"/>
      <c r="C115" s="749" t="s">
        <v>763</v>
      </c>
      <c r="D115" s="353"/>
      <c r="E115" s="486"/>
      <c r="F115" s="486"/>
      <c r="G115" s="744">
        <v>169300</v>
      </c>
      <c r="H115" s="744">
        <v>152370</v>
      </c>
      <c r="I115" s="486"/>
      <c r="J115" s="486"/>
      <c r="K115" s="486"/>
      <c r="L115" s="486"/>
      <c r="M115" s="486"/>
      <c r="N115" s="486"/>
      <c r="O115" s="486"/>
      <c r="P115" s="353"/>
    </row>
    <row r="116" spans="1:16" ht="24">
      <c r="A116" s="496"/>
      <c r="B116" s="496"/>
      <c r="C116" s="749" t="s">
        <v>764</v>
      </c>
      <c r="D116" s="353"/>
      <c r="E116" s="486"/>
      <c r="F116" s="486"/>
      <c r="G116" s="744"/>
      <c r="H116" s="744"/>
      <c r="I116" s="486"/>
      <c r="J116" s="486"/>
      <c r="K116" s="486"/>
      <c r="L116" s="486"/>
      <c r="M116" s="486"/>
      <c r="N116" s="486"/>
      <c r="O116" s="486"/>
      <c r="P116" s="353"/>
    </row>
    <row r="117" spans="1:16" ht="24">
      <c r="A117" s="496"/>
      <c r="B117" s="496"/>
      <c r="C117" s="749" t="s">
        <v>765</v>
      </c>
      <c r="D117" s="353"/>
      <c r="E117" s="486"/>
      <c r="F117" s="486"/>
      <c r="G117" s="744">
        <v>197800</v>
      </c>
      <c r="H117" s="744">
        <v>118680</v>
      </c>
      <c r="I117" s="486"/>
      <c r="J117" s="486"/>
      <c r="K117" s="486"/>
      <c r="L117" s="486"/>
      <c r="M117" s="486"/>
      <c r="N117" s="486"/>
      <c r="O117" s="486"/>
      <c r="P117" s="353"/>
    </row>
    <row r="118" spans="1:16" ht="24">
      <c r="A118" s="496"/>
      <c r="B118" s="496"/>
      <c r="C118" s="749" t="s">
        <v>766</v>
      </c>
      <c r="D118" s="353"/>
      <c r="E118" s="486"/>
      <c r="F118" s="486"/>
      <c r="G118" s="744"/>
      <c r="H118" s="744"/>
      <c r="I118" s="486"/>
      <c r="J118" s="486"/>
      <c r="K118" s="486"/>
      <c r="L118" s="486"/>
      <c r="M118" s="486"/>
      <c r="N118" s="486"/>
      <c r="O118" s="486"/>
      <c r="P118" s="353"/>
    </row>
    <row r="119" spans="1:16" ht="24">
      <c r="A119" s="496"/>
      <c r="B119" s="496"/>
      <c r="C119" s="749" t="s">
        <v>707</v>
      </c>
      <c r="D119" s="353"/>
      <c r="E119" s="486"/>
      <c r="F119" s="486"/>
      <c r="G119" s="744"/>
      <c r="H119" s="744"/>
      <c r="I119" s="486"/>
      <c r="J119" s="486"/>
      <c r="K119" s="486"/>
      <c r="L119" s="486"/>
      <c r="M119" s="486"/>
      <c r="N119" s="486"/>
      <c r="O119" s="486"/>
      <c r="P119" s="353"/>
    </row>
    <row r="120" spans="1:16" ht="24">
      <c r="A120" s="496"/>
      <c r="B120" s="496"/>
      <c r="C120" s="749" t="s">
        <v>767</v>
      </c>
      <c r="D120" s="353"/>
      <c r="E120" s="486"/>
      <c r="F120" s="486"/>
      <c r="G120" s="744">
        <v>216700</v>
      </c>
      <c r="H120" s="744">
        <v>130020</v>
      </c>
      <c r="I120" s="486"/>
      <c r="J120" s="486"/>
      <c r="K120" s="486"/>
      <c r="L120" s="486"/>
      <c r="M120" s="486"/>
      <c r="N120" s="486"/>
      <c r="O120" s="486"/>
      <c r="P120" s="353"/>
    </row>
    <row r="121" spans="1:16" ht="24">
      <c r="A121" s="496"/>
      <c r="B121" s="496"/>
      <c r="C121" s="749" t="s">
        <v>768</v>
      </c>
      <c r="D121" s="353"/>
      <c r="E121" s="486"/>
      <c r="F121" s="486"/>
      <c r="G121" s="744"/>
      <c r="H121" s="744"/>
      <c r="I121" s="486"/>
      <c r="J121" s="486"/>
      <c r="K121" s="486"/>
      <c r="L121" s="486"/>
      <c r="M121" s="486"/>
      <c r="N121" s="486"/>
      <c r="O121" s="486"/>
      <c r="P121" s="353"/>
    </row>
    <row r="122" spans="1:16" ht="24">
      <c r="A122" s="496"/>
      <c r="B122" s="496"/>
      <c r="C122" s="749" t="s">
        <v>769</v>
      </c>
      <c r="D122" s="353"/>
      <c r="E122" s="486"/>
      <c r="F122" s="486"/>
      <c r="G122" s="744">
        <v>216700</v>
      </c>
      <c r="H122" s="744">
        <v>130020</v>
      </c>
      <c r="I122" s="486"/>
      <c r="J122" s="486"/>
      <c r="K122" s="486"/>
      <c r="L122" s="486"/>
      <c r="M122" s="486"/>
      <c r="N122" s="486"/>
      <c r="O122" s="486"/>
      <c r="P122" s="353"/>
    </row>
    <row r="123" spans="1:16" ht="24">
      <c r="A123" s="496"/>
      <c r="B123" s="496"/>
      <c r="C123" s="749" t="s">
        <v>770</v>
      </c>
      <c r="D123" s="353"/>
      <c r="E123" s="486"/>
      <c r="F123" s="486"/>
      <c r="G123" s="744"/>
      <c r="H123" s="744"/>
      <c r="I123" s="486"/>
      <c r="J123" s="486"/>
      <c r="K123" s="486"/>
      <c r="L123" s="486"/>
      <c r="M123" s="486"/>
      <c r="N123" s="486"/>
      <c r="O123" s="486"/>
      <c r="P123" s="353"/>
    </row>
    <row r="124" spans="1:16" ht="24">
      <c r="A124" s="496"/>
      <c r="B124" s="496"/>
      <c r="C124" s="749" t="s">
        <v>771</v>
      </c>
      <c r="D124" s="353"/>
      <c r="E124" s="486"/>
      <c r="F124" s="486"/>
      <c r="G124" s="744"/>
      <c r="H124" s="744"/>
      <c r="I124" s="486"/>
      <c r="J124" s="486"/>
      <c r="K124" s="486"/>
      <c r="L124" s="486"/>
      <c r="M124" s="486"/>
      <c r="N124" s="486"/>
      <c r="O124" s="486"/>
      <c r="P124" s="353"/>
    </row>
    <row r="125" spans="1:16" ht="24">
      <c r="A125" s="496"/>
      <c r="B125" s="496"/>
      <c r="C125" s="749" t="s">
        <v>772</v>
      </c>
      <c r="D125" s="353"/>
      <c r="E125" s="486"/>
      <c r="F125" s="486"/>
      <c r="G125" s="744">
        <v>329700</v>
      </c>
      <c r="H125" s="744">
        <v>197820</v>
      </c>
      <c r="I125" s="486"/>
      <c r="J125" s="486"/>
      <c r="K125" s="486"/>
      <c r="L125" s="486"/>
      <c r="M125" s="486"/>
      <c r="N125" s="486"/>
      <c r="O125" s="486"/>
      <c r="P125" s="353"/>
    </row>
    <row r="126" spans="1:16" ht="24">
      <c r="A126" s="496"/>
      <c r="B126" s="496"/>
      <c r="C126" s="749" t="s">
        <v>773</v>
      </c>
      <c r="D126" s="353"/>
      <c r="E126" s="486"/>
      <c r="F126" s="486"/>
      <c r="G126" s="744"/>
      <c r="H126" s="744"/>
      <c r="I126" s="486"/>
      <c r="J126" s="486"/>
      <c r="K126" s="486"/>
      <c r="L126" s="486"/>
      <c r="M126" s="486"/>
      <c r="N126" s="486"/>
      <c r="O126" s="486"/>
      <c r="P126" s="353"/>
    </row>
    <row r="127" spans="1:16" ht="24">
      <c r="A127" s="496"/>
      <c r="B127" s="496"/>
      <c r="C127" s="749" t="s">
        <v>774</v>
      </c>
      <c r="D127" s="353"/>
      <c r="E127" s="486"/>
      <c r="F127" s="486"/>
      <c r="G127" s="744">
        <v>235500</v>
      </c>
      <c r="H127" s="744">
        <v>141300</v>
      </c>
      <c r="I127" s="486"/>
      <c r="J127" s="486"/>
      <c r="K127" s="486"/>
      <c r="L127" s="486"/>
      <c r="M127" s="486"/>
      <c r="N127" s="486"/>
      <c r="O127" s="486"/>
      <c r="P127" s="353"/>
    </row>
    <row r="128" spans="1:16" ht="24">
      <c r="A128" s="496"/>
      <c r="B128" s="496"/>
      <c r="C128" s="749" t="s">
        <v>775</v>
      </c>
      <c r="D128" s="353"/>
      <c r="E128" s="486"/>
      <c r="F128" s="486"/>
      <c r="G128" s="744"/>
      <c r="H128" s="744"/>
      <c r="I128" s="486"/>
      <c r="J128" s="486"/>
      <c r="K128" s="486"/>
      <c r="L128" s="486"/>
      <c r="M128" s="486"/>
      <c r="N128" s="486"/>
      <c r="O128" s="486"/>
      <c r="P128" s="353"/>
    </row>
    <row r="129" spans="1:16" ht="24">
      <c r="A129" s="496"/>
      <c r="B129" s="496"/>
      <c r="C129" s="749" t="s">
        <v>776</v>
      </c>
      <c r="D129" s="353"/>
      <c r="E129" s="486"/>
      <c r="F129" s="486"/>
      <c r="G129" s="744">
        <v>282600</v>
      </c>
      <c r="H129" s="744">
        <v>169560</v>
      </c>
      <c r="I129" s="486"/>
      <c r="J129" s="486"/>
      <c r="K129" s="486"/>
      <c r="L129" s="486"/>
      <c r="M129" s="486"/>
      <c r="N129" s="486"/>
      <c r="O129" s="486"/>
      <c r="P129" s="353"/>
    </row>
    <row r="130" spans="1:16" ht="24">
      <c r="A130" s="496"/>
      <c r="B130" s="496"/>
      <c r="C130" s="749" t="s">
        <v>777</v>
      </c>
      <c r="D130" s="353"/>
      <c r="E130" s="486"/>
      <c r="F130" s="486"/>
      <c r="G130" s="744"/>
      <c r="H130" s="744"/>
      <c r="I130" s="486"/>
      <c r="J130" s="486"/>
      <c r="K130" s="486"/>
      <c r="L130" s="486"/>
      <c r="M130" s="486"/>
      <c r="N130" s="486"/>
      <c r="O130" s="486"/>
      <c r="P130" s="353"/>
    </row>
    <row r="131" spans="1:16" ht="36.75">
      <c r="A131" s="496"/>
      <c r="B131" s="496"/>
      <c r="C131" s="738" t="s">
        <v>778</v>
      </c>
      <c r="D131" s="353"/>
      <c r="E131" s="486"/>
      <c r="F131" s="486"/>
      <c r="G131" s="744">
        <v>285600</v>
      </c>
      <c r="H131" s="744">
        <v>171360</v>
      </c>
      <c r="I131" s="486"/>
      <c r="J131" s="486"/>
      <c r="K131" s="486"/>
      <c r="L131" s="486"/>
      <c r="M131" s="486"/>
      <c r="N131" s="486"/>
      <c r="O131" s="486"/>
      <c r="P131" s="353"/>
    </row>
    <row r="132" spans="1:16" ht="24">
      <c r="A132" s="496"/>
      <c r="B132" s="496"/>
      <c r="C132" s="749" t="s">
        <v>779</v>
      </c>
      <c r="D132" s="353"/>
      <c r="E132" s="486"/>
      <c r="F132" s="486"/>
      <c r="G132" s="744"/>
      <c r="H132" s="744"/>
      <c r="I132" s="486"/>
      <c r="J132" s="486"/>
      <c r="K132" s="486"/>
      <c r="L132" s="486"/>
      <c r="M132" s="486"/>
      <c r="N132" s="486"/>
      <c r="O132" s="486"/>
      <c r="P132" s="353"/>
    </row>
    <row r="133" spans="1:16" ht="24">
      <c r="A133" s="496"/>
      <c r="B133" s="496"/>
      <c r="C133" s="749" t="s">
        <v>780</v>
      </c>
      <c r="D133" s="353"/>
      <c r="E133" s="486"/>
      <c r="F133" s="486"/>
      <c r="G133" s="744"/>
      <c r="H133" s="744"/>
      <c r="I133" s="486"/>
      <c r="J133" s="486"/>
      <c r="K133" s="486"/>
      <c r="L133" s="486"/>
      <c r="M133" s="486"/>
      <c r="N133" s="486"/>
      <c r="O133" s="486"/>
      <c r="P133" s="353"/>
    </row>
    <row r="134" spans="1:16" ht="24">
      <c r="A134" s="496"/>
      <c r="B134" s="496"/>
      <c r="C134" s="749" t="s">
        <v>773</v>
      </c>
      <c r="D134" s="353"/>
      <c r="E134" s="486"/>
      <c r="F134" s="486"/>
      <c r="G134" s="744"/>
      <c r="H134" s="744"/>
      <c r="I134" s="486"/>
      <c r="J134" s="486"/>
      <c r="K134" s="486"/>
      <c r="L134" s="486"/>
      <c r="M134" s="486"/>
      <c r="N134" s="486"/>
      <c r="O134" s="486"/>
      <c r="P134" s="353"/>
    </row>
    <row r="135" spans="1:16" ht="24">
      <c r="A135" s="496"/>
      <c r="B135" s="496"/>
      <c r="C135" s="749" t="s">
        <v>781</v>
      </c>
      <c r="D135" s="353"/>
      <c r="E135" s="486"/>
      <c r="F135" s="486"/>
      <c r="G135" s="744">
        <v>51400</v>
      </c>
      <c r="H135" s="744">
        <v>46260</v>
      </c>
      <c r="I135" s="486"/>
      <c r="J135" s="486"/>
      <c r="K135" s="486"/>
      <c r="L135" s="486"/>
      <c r="M135" s="486"/>
      <c r="N135" s="486"/>
      <c r="O135" s="486"/>
      <c r="P135" s="353"/>
    </row>
    <row r="136" spans="1:16" ht="24">
      <c r="A136" s="496"/>
      <c r="B136" s="496"/>
      <c r="C136" s="749" t="s">
        <v>782</v>
      </c>
      <c r="D136" s="496"/>
      <c r="E136" s="834"/>
      <c r="F136" s="834"/>
      <c r="G136" s="744"/>
      <c r="H136" s="744"/>
      <c r="I136" s="834"/>
      <c r="J136" s="834"/>
      <c r="K136" s="834"/>
      <c r="L136" s="834"/>
      <c r="M136" s="834"/>
      <c r="N136" s="834"/>
      <c r="O136" s="834"/>
      <c r="P136" s="496"/>
    </row>
    <row r="137" spans="1:16" ht="24">
      <c r="A137" s="496"/>
      <c r="B137" s="496"/>
      <c r="C137" s="749" t="s">
        <v>783</v>
      </c>
      <c r="D137" s="496"/>
      <c r="E137" s="834"/>
      <c r="F137" s="834"/>
      <c r="G137" s="744">
        <v>495000</v>
      </c>
      <c r="H137" s="744">
        <v>445500</v>
      </c>
      <c r="I137" s="834"/>
      <c r="J137" s="834"/>
      <c r="K137" s="834"/>
      <c r="L137" s="834"/>
      <c r="M137" s="834"/>
      <c r="N137" s="834"/>
      <c r="O137" s="834"/>
      <c r="P137" s="496"/>
    </row>
    <row r="138" spans="1:16" ht="24">
      <c r="A138" s="496"/>
      <c r="B138" s="496"/>
      <c r="C138" s="749" t="s">
        <v>784</v>
      </c>
      <c r="D138" s="496"/>
      <c r="E138" s="834"/>
      <c r="F138" s="834"/>
      <c r="G138" s="744"/>
      <c r="H138" s="744"/>
      <c r="I138" s="834"/>
      <c r="J138" s="834"/>
      <c r="K138" s="834"/>
      <c r="L138" s="834"/>
      <c r="M138" s="834"/>
      <c r="N138" s="834"/>
      <c r="O138" s="834"/>
      <c r="P138" s="496"/>
    </row>
    <row r="139" spans="1:16" ht="24">
      <c r="A139" s="496"/>
      <c r="B139" s="496"/>
      <c r="C139" s="749" t="s">
        <v>785</v>
      </c>
      <c r="D139" s="496"/>
      <c r="E139" s="834"/>
      <c r="F139" s="834"/>
      <c r="G139" s="744"/>
      <c r="H139" s="744"/>
      <c r="I139" s="834"/>
      <c r="J139" s="834"/>
      <c r="K139" s="834"/>
      <c r="L139" s="834"/>
      <c r="M139" s="834"/>
      <c r="N139" s="834"/>
      <c r="O139" s="834"/>
      <c r="P139" s="496"/>
    </row>
    <row r="140" spans="1:16" ht="24">
      <c r="A140" s="496"/>
      <c r="B140" s="496"/>
      <c r="C140" s="749" t="s">
        <v>786</v>
      </c>
      <c r="D140" s="496"/>
      <c r="E140" s="834"/>
      <c r="F140" s="834"/>
      <c r="G140" s="744">
        <v>254000</v>
      </c>
      <c r="H140" s="744">
        <v>228600</v>
      </c>
      <c r="I140" s="834"/>
      <c r="J140" s="834"/>
      <c r="K140" s="834"/>
      <c r="L140" s="834"/>
      <c r="M140" s="834"/>
      <c r="N140" s="834"/>
      <c r="O140" s="834"/>
      <c r="P140" s="496"/>
    </row>
    <row r="141" spans="1:16" ht="24">
      <c r="A141" s="496"/>
      <c r="B141" s="496"/>
      <c r="C141" s="749" t="s">
        <v>784</v>
      </c>
      <c r="D141" s="496"/>
      <c r="E141" s="834"/>
      <c r="F141" s="834"/>
      <c r="G141" s="744"/>
      <c r="H141" s="744"/>
      <c r="I141" s="834"/>
      <c r="J141" s="834"/>
      <c r="K141" s="834"/>
      <c r="L141" s="834"/>
      <c r="M141" s="834"/>
      <c r="N141" s="834"/>
      <c r="O141" s="834"/>
      <c r="P141" s="496"/>
    </row>
    <row r="142" spans="1:16" ht="24">
      <c r="A142" s="496"/>
      <c r="B142" s="496"/>
      <c r="C142" s="749" t="s">
        <v>785</v>
      </c>
      <c r="D142" s="496"/>
      <c r="E142" s="834"/>
      <c r="F142" s="834"/>
      <c r="G142" s="744"/>
      <c r="H142" s="744"/>
      <c r="I142" s="834"/>
      <c r="J142" s="834"/>
      <c r="K142" s="834"/>
      <c r="L142" s="834"/>
      <c r="M142" s="834"/>
      <c r="N142" s="834"/>
      <c r="O142" s="834"/>
      <c r="P142" s="496"/>
    </row>
    <row r="143" spans="1:16" ht="24">
      <c r="A143" s="496"/>
      <c r="B143" s="496"/>
      <c r="C143" s="749" t="s">
        <v>787</v>
      </c>
      <c r="D143" s="496"/>
      <c r="E143" s="834"/>
      <c r="F143" s="834"/>
      <c r="G143" s="744">
        <v>127800</v>
      </c>
      <c r="H143" s="744">
        <v>76680</v>
      </c>
      <c r="I143" s="834"/>
      <c r="J143" s="834"/>
      <c r="K143" s="834"/>
      <c r="L143" s="834"/>
      <c r="M143" s="834"/>
      <c r="N143" s="834"/>
      <c r="O143" s="834"/>
      <c r="P143" s="496"/>
    </row>
    <row r="144" spans="1:16" ht="24">
      <c r="A144" s="496"/>
      <c r="B144" s="496"/>
      <c r="C144" s="749" t="s">
        <v>788</v>
      </c>
      <c r="D144" s="496"/>
      <c r="E144" s="834"/>
      <c r="F144" s="834"/>
      <c r="G144" s="744"/>
      <c r="H144" s="744"/>
      <c r="I144" s="834"/>
      <c r="J144" s="834"/>
      <c r="K144" s="834"/>
      <c r="L144" s="834"/>
      <c r="M144" s="834"/>
      <c r="N144" s="834"/>
      <c r="O144" s="834"/>
      <c r="P144" s="496"/>
    </row>
    <row r="145" spans="1:16" ht="24">
      <c r="A145" s="496"/>
      <c r="B145" s="496"/>
      <c r="C145" s="749" t="s">
        <v>789</v>
      </c>
      <c r="D145" s="496"/>
      <c r="E145" s="834"/>
      <c r="F145" s="834"/>
      <c r="G145" s="744"/>
      <c r="H145" s="744"/>
      <c r="I145" s="834"/>
      <c r="J145" s="834"/>
      <c r="K145" s="834"/>
      <c r="L145" s="834"/>
      <c r="M145" s="834"/>
      <c r="N145" s="834"/>
      <c r="O145" s="834"/>
      <c r="P145" s="496"/>
    </row>
    <row r="146" spans="1:16" ht="24">
      <c r="A146" s="496"/>
      <c r="B146" s="496"/>
      <c r="C146" s="749" t="s">
        <v>790</v>
      </c>
      <c r="D146" s="496"/>
      <c r="E146" s="834"/>
      <c r="F146" s="834"/>
      <c r="G146" s="744">
        <v>267800</v>
      </c>
      <c r="H146" s="744">
        <v>160680</v>
      </c>
      <c r="I146" s="834"/>
      <c r="J146" s="834"/>
      <c r="K146" s="834"/>
      <c r="L146" s="834"/>
      <c r="M146" s="834"/>
      <c r="N146" s="834"/>
      <c r="O146" s="834"/>
      <c r="P146" s="496"/>
    </row>
    <row r="147" spans="1:16" ht="24">
      <c r="A147" s="496"/>
      <c r="B147" s="496"/>
      <c r="C147" s="749" t="s">
        <v>791</v>
      </c>
      <c r="D147" s="496"/>
      <c r="E147" s="834"/>
      <c r="F147" s="834"/>
      <c r="G147" s="744"/>
      <c r="H147" s="744"/>
      <c r="I147" s="834"/>
      <c r="J147" s="834"/>
      <c r="K147" s="834"/>
      <c r="L147" s="834"/>
      <c r="M147" s="834"/>
      <c r="N147" s="834"/>
      <c r="O147" s="834"/>
      <c r="P147" s="496"/>
    </row>
    <row r="148" spans="1:16" ht="24">
      <c r="A148" s="496"/>
      <c r="B148" s="496"/>
      <c r="C148" s="743" t="s">
        <v>792</v>
      </c>
      <c r="D148" s="496"/>
      <c r="E148" s="834"/>
      <c r="F148" s="834"/>
      <c r="G148" s="744"/>
      <c r="H148" s="744"/>
      <c r="I148" s="834"/>
      <c r="J148" s="834"/>
      <c r="K148" s="834"/>
      <c r="L148" s="834"/>
      <c r="M148" s="834"/>
      <c r="N148" s="834"/>
      <c r="O148" s="834"/>
      <c r="P148" s="496"/>
    </row>
    <row r="149" spans="1:16" ht="24">
      <c r="A149" s="496"/>
      <c r="B149" s="496"/>
      <c r="C149" s="743" t="s">
        <v>793</v>
      </c>
      <c r="D149" s="496"/>
      <c r="E149" s="834"/>
      <c r="F149" s="834"/>
      <c r="G149" s="744">
        <v>188400</v>
      </c>
      <c r="H149" s="744">
        <v>113040</v>
      </c>
      <c r="I149" s="834"/>
      <c r="J149" s="834"/>
      <c r="K149" s="834"/>
      <c r="L149" s="834"/>
      <c r="M149" s="834"/>
      <c r="N149" s="834"/>
      <c r="O149" s="834"/>
      <c r="P149" s="496"/>
    </row>
    <row r="150" spans="1:16" ht="24">
      <c r="A150" s="496"/>
      <c r="B150" s="496"/>
      <c r="C150" s="743" t="s">
        <v>794</v>
      </c>
      <c r="D150" s="496"/>
      <c r="E150" s="834"/>
      <c r="F150" s="834"/>
      <c r="G150" s="744"/>
      <c r="H150" s="744"/>
      <c r="I150" s="834"/>
      <c r="J150" s="834"/>
      <c r="K150" s="834"/>
      <c r="L150" s="834"/>
      <c r="M150" s="834"/>
      <c r="N150" s="834"/>
      <c r="O150" s="834"/>
      <c r="P150" s="496"/>
    </row>
    <row r="151" spans="1:16" ht="24">
      <c r="A151" s="496"/>
      <c r="B151" s="496"/>
      <c r="C151" s="743" t="s">
        <v>795</v>
      </c>
      <c r="D151" s="496"/>
      <c r="E151" s="834"/>
      <c r="F151" s="834"/>
      <c r="G151" s="744"/>
      <c r="H151" s="744"/>
      <c r="I151" s="834"/>
      <c r="J151" s="834"/>
      <c r="K151" s="834"/>
      <c r="L151" s="834"/>
      <c r="M151" s="834"/>
      <c r="N151" s="834"/>
      <c r="O151" s="834"/>
      <c r="P151" s="496"/>
    </row>
    <row r="152" spans="1:16" ht="24">
      <c r="A152" s="496"/>
      <c r="B152" s="496"/>
      <c r="C152" s="743" t="s">
        <v>796</v>
      </c>
      <c r="D152" s="496"/>
      <c r="E152" s="834"/>
      <c r="F152" s="834"/>
      <c r="G152" s="744">
        <v>310900</v>
      </c>
      <c r="H152" s="744">
        <v>186540</v>
      </c>
      <c r="I152" s="834"/>
      <c r="J152" s="834"/>
      <c r="K152" s="834"/>
      <c r="L152" s="834"/>
      <c r="M152" s="834"/>
      <c r="N152" s="834"/>
      <c r="O152" s="834"/>
      <c r="P152" s="496"/>
    </row>
    <row r="153" spans="1:16" ht="24">
      <c r="A153" s="496"/>
      <c r="B153" s="496"/>
      <c r="C153" s="743" t="s">
        <v>797</v>
      </c>
      <c r="D153" s="496"/>
      <c r="E153" s="834"/>
      <c r="F153" s="834"/>
      <c r="G153" s="744"/>
      <c r="H153" s="744"/>
      <c r="I153" s="834"/>
      <c r="J153" s="834"/>
      <c r="K153" s="834"/>
      <c r="L153" s="834"/>
      <c r="M153" s="834"/>
      <c r="N153" s="834"/>
      <c r="O153" s="834"/>
      <c r="P153" s="496"/>
    </row>
    <row r="154" spans="1:16" ht="24">
      <c r="A154" s="496"/>
      <c r="B154" s="496"/>
      <c r="C154" s="743" t="s">
        <v>798</v>
      </c>
      <c r="D154" s="496"/>
      <c r="E154" s="834"/>
      <c r="F154" s="834"/>
      <c r="G154" s="744"/>
      <c r="H154" s="744"/>
      <c r="I154" s="834"/>
      <c r="J154" s="834"/>
      <c r="K154" s="834"/>
      <c r="L154" s="834"/>
      <c r="M154" s="834"/>
      <c r="N154" s="834"/>
      <c r="O154" s="834"/>
      <c r="P154" s="496"/>
    </row>
    <row r="155" spans="1:16" ht="24">
      <c r="A155" s="496"/>
      <c r="B155" s="496"/>
      <c r="C155" s="743" t="s">
        <v>799</v>
      </c>
      <c r="D155" s="496"/>
      <c r="E155" s="834"/>
      <c r="F155" s="834"/>
      <c r="G155" s="744">
        <v>282600</v>
      </c>
      <c r="H155" s="744">
        <v>169560</v>
      </c>
      <c r="I155" s="834"/>
      <c r="J155" s="834"/>
      <c r="K155" s="834"/>
      <c r="L155" s="834"/>
      <c r="M155" s="834"/>
      <c r="N155" s="834"/>
      <c r="O155" s="834"/>
      <c r="P155" s="496"/>
    </row>
    <row r="156" spans="1:16" ht="24">
      <c r="A156" s="496"/>
      <c r="B156" s="496"/>
      <c r="C156" s="743" t="s">
        <v>800</v>
      </c>
      <c r="D156" s="496"/>
      <c r="E156" s="834"/>
      <c r="F156" s="834"/>
      <c r="G156" s="745"/>
      <c r="H156" s="745"/>
      <c r="I156" s="834"/>
      <c r="J156" s="834"/>
      <c r="K156" s="834"/>
      <c r="L156" s="834"/>
      <c r="M156" s="834"/>
      <c r="N156" s="834"/>
      <c r="O156" s="834"/>
      <c r="P156" s="496"/>
    </row>
    <row r="157" spans="1:16" ht="24">
      <c r="A157" s="496"/>
      <c r="B157" s="496"/>
      <c r="C157" s="743" t="s">
        <v>801</v>
      </c>
      <c r="D157" s="496"/>
      <c r="E157" s="834"/>
      <c r="F157" s="834"/>
      <c r="G157" s="744">
        <v>94200</v>
      </c>
      <c r="H157" s="744">
        <v>84780</v>
      </c>
      <c r="I157" s="834"/>
      <c r="J157" s="834"/>
      <c r="K157" s="834"/>
      <c r="L157" s="834"/>
      <c r="M157" s="834"/>
      <c r="N157" s="834"/>
      <c r="O157" s="834"/>
      <c r="P157" s="496"/>
    </row>
    <row r="158" spans="1:16" ht="24">
      <c r="A158" s="496"/>
      <c r="B158" s="496"/>
      <c r="C158" s="743" t="s">
        <v>802</v>
      </c>
      <c r="D158" s="496"/>
      <c r="E158" s="834"/>
      <c r="F158" s="834"/>
      <c r="G158" s="744"/>
      <c r="H158" s="744"/>
      <c r="I158" s="834"/>
      <c r="J158" s="834"/>
      <c r="K158" s="834"/>
      <c r="L158" s="834"/>
      <c r="M158" s="834"/>
      <c r="N158" s="834"/>
      <c r="O158" s="834"/>
      <c r="P158" s="496"/>
    </row>
    <row r="159" spans="1:16" ht="24">
      <c r="A159" s="496"/>
      <c r="B159" s="496"/>
      <c r="C159" s="743" t="s">
        <v>803</v>
      </c>
      <c r="D159" s="496"/>
      <c r="E159" s="834"/>
      <c r="F159" s="834"/>
      <c r="G159" s="744"/>
      <c r="H159" s="744"/>
      <c r="I159" s="834"/>
      <c r="J159" s="834"/>
      <c r="K159" s="834"/>
      <c r="L159" s="834"/>
      <c r="M159" s="834"/>
      <c r="N159" s="834"/>
      <c r="O159" s="834"/>
      <c r="P159" s="496"/>
    </row>
    <row r="160" spans="1:16" ht="24">
      <c r="A160" s="496"/>
      <c r="B160" s="496"/>
      <c r="C160" s="743" t="s">
        <v>804</v>
      </c>
      <c r="D160" s="496"/>
      <c r="E160" s="834"/>
      <c r="F160" s="834"/>
      <c r="G160" s="744">
        <v>184400</v>
      </c>
      <c r="H160" s="744">
        <v>110640</v>
      </c>
      <c r="I160" s="834"/>
      <c r="J160" s="834"/>
      <c r="K160" s="834"/>
      <c r="L160" s="834"/>
      <c r="M160" s="834"/>
      <c r="N160" s="834"/>
      <c r="O160" s="834"/>
      <c r="P160" s="496"/>
    </row>
    <row r="161" spans="1:16" ht="24">
      <c r="A161" s="496"/>
      <c r="B161" s="496"/>
      <c r="C161" s="743" t="s">
        <v>805</v>
      </c>
      <c r="D161" s="496"/>
      <c r="E161" s="834"/>
      <c r="F161" s="834"/>
      <c r="G161" s="744"/>
      <c r="H161" s="744"/>
      <c r="I161" s="834"/>
      <c r="J161" s="834"/>
      <c r="K161" s="834"/>
      <c r="L161" s="834"/>
      <c r="M161" s="834"/>
      <c r="N161" s="834"/>
      <c r="O161" s="834"/>
      <c r="P161" s="496"/>
    </row>
    <row r="162" spans="1:16" ht="24">
      <c r="A162" s="496"/>
      <c r="B162" s="496"/>
      <c r="C162" s="743" t="s">
        <v>806</v>
      </c>
      <c r="D162" s="496"/>
      <c r="E162" s="834"/>
      <c r="F162" s="834"/>
      <c r="G162" s="744">
        <v>282600</v>
      </c>
      <c r="H162" s="744">
        <v>169560</v>
      </c>
      <c r="I162" s="834"/>
      <c r="J162" s="834"/>
      <c r="K162" s="834"/>
      <c r="L162" s="834"/>
      <c r="M162" s="834"/>
      <c r="N162" s="834"/>
      <c r="O162" s="834"/>
      <c r="P162" s="496"/>
    </row>
    <row r="163" spans="1:16" ht="24">
      <c r="A163" s="496"/>
      <c r="B163" s="496"/>
      <c r="C163" s="743" t="s">
        <v>807</v>
      </c>
      <c r="D163" s="496"/>
      <c r="E163" s="834"/>
      <c r="F163" s="834"/>
      <c r="G163" s="744"/>
      <c r="H163" s="744"/>
      <c r="I163" s="834"/>
      <c r="J163" s="834"/>
      <c r="K163" s="834"/>
      <c r="L163" s="834"/>
      <c r="M163" s="834"/>
      <c r="N163" s="834"/>
      <c r="O163" s="834"/>
      <c r="P163" s="496"/>
    </row>
    <row r="164" spans="1:16" ht="24">
      <c r="A164" s="496"/>
      <c r="B164" s="496"/>
      <c r="C164" s="743" t="s">
        <v>808</v>
      </c>
      <c r="D164" s="496"/>
      <c r="E164" s="834"/>
      <c r="F164" s="834"/>
      <c r="G164" s="744"/>
      <c r="H164" s="744"/>
      <c r="I164" s="834"/>
      <c r="J164" s="834"/>
      <c r="K164" s="834"/>
      <c r="L164" s="834"/>
      <c r="M164" s="834"/>
      <c r="N164" s="834"/>
      <c r="O164" s="834"/>
      <c r="P164" s="496"/>
    </row>
    <row r="165" spans="1:16" ht="24">
      <c r="A165" s="496"/>
      <c r="B165" s="496"/>
      <c r="C165" s="743" t="s">
        <v>809</v>
      </c>
      <c r="D165" s="496"/>
      <c r="E165" s="834"/>
      <c r="F165" s="834"/>
      <c r="G165" s="744">
        <v>376800</v>
      </c>
      <c r="H165" s="744">
        <v>339120</v>
      </c>
      <c r="I165" s="834"/>
      <c r="J165" s="834"/>
      <c r="K165" s="834"/>
      <c r="L165" s="834"/>
      <c r="M165" s="834"/>
      <c r="N165" s="834"/>
      <c r="O165" s="834"/>
      <c r="P165" s="496"/>
    </row>
    <row r="166" spans="1:16" ht="24">
      <c r="A166" s="496"/>
      <c r="B166" s="496"/>
      <c r="C166" s="743" t="s">
        <v>810</v>
      </c>
      <c r="D166" s="496"/>
      <c r="E166" s="834"/>
      <c r="F166" s="834"/>
      <c r="G166" s="744"/>
      <c r="H166" s="744"/>
      <c r="I166" s="834"/>
      <c r="J166" s="834"/>
      <c r="K166" s="834"/>
      <c r="L166" s="834"/>
      <c r="M166" s="834"/>
      <c r="N166" s="834"/>
      <c r="O166" s="834"/>
      <c r="P166" s="496"/>
    </row>
    <row r="167" spans="1:16" ht="24">
      <c r="A167" s="496"/>
      <c r="B167" s="496"/>
      <c r="C167" s="743" t="s">
        <v>811</v>
      </c>
      <c r="D167" s="496"/>
      <c r="E167" s="834"/>
      <c r="F167" s="834"/>
      <c r="G167" s="744"/>
      <c r="H167" s="744"/>
      <c r="I167" s="834"/>
      <c r="J167" s="834"/>
      <c r="K167" s="834"/>
      <c r="L167" s="834"/>
      <c r="M167" s="834"/>
      <c r="N167" s="834"/>
      <c r="O167" s="834"/>
      <c r="P167" s="496"/>
    </row>
    <row r="168" spans="1:16" ht="24">
      <c r="A168" s="496"/>
      <c r="B168" s="496"/>
      <c r="C168" s="743" t="s">
        <v>812</v>
      </c>
      <c r="D168" s="496"/>
      <c r="E168" s="834"/>
      <c r="F168" s="834"/>
      <c r="G168" s="744">
        <v>282600</v>
      </c>
      <c r="H168" s="744">
        <v>169560</v>
      </c>
      <c r="I168" s="834"/>
      <c r="J168" s="834"/>
      <c r="K168" s="834"/>
      <c r="L168" s="834"/>
      <c r="M168" s="834"/>
      <c r="N168" s="834"/>
      <c r="O168" s="834"/>
      <c r="P168" s="496"/>
    </row>
    <row r="169" spans="1:16" ht="24">
      <c r="A169" s="496"/>
      <c r="B169" s="496"/>
      <c r="C169" s="743" t="s">
        <v>813</v>
      </c>
      <c r="D169" s="496"/>
      <c r="E169" s="834"/>
      <c r="F169" s="834"/>
      <c r="G169" s="744"/>
      <c r="H169" s="744"/>
      <c r="I169" s="834"/>
      <c r="J169" s="834"/>
      <c r="K169" s="834"/>
      <c r="L169" s="834"/>
      <c r="M169" s="834"/>
      <c r="N169" s="834"/>
      <c r="O169" s="834"/>
      <c r="P169" s="496"/>
    </row>
    <row r="170" spans="1:16" ht="24">
      <c r="A170" s="496"/>
      <c r="B170" s="496"/>
      <c r="C170" s="743" t="s">
        <v>814</v>
      </c>
      <c r="D170" s="496"/>
      <c r="E170" s="834"/>
      <c r="F170" s="834"/>
      <c r="G170" s="744"/>
      <c r="H170" s="744"/>
      <c r="I170" s="834"/>
      <c r="J170" s="834"/>
      <c r="K170" s="834"/>
      <c r="L170" s="834"/>
      <c r="M170" s="834"/>
      <c r="N170" s="834"/>
      <c r="O170" s="834"/>
      <c r="P170" s="496"/>
    </row>
    <row r="171" spans="1:16" ht="24">
      <c r="A171" s="496"/>
      <c r="B171" s="496"/>
      <c r="C171" s="743" t="s">
        <v>815</v>
      </c>
      <c r="D171" s="496"/>
      <c r="E171" s="834"/>
      <c r="F171" s="834"/>
      <c r="G171" s="744">
        <v>169500</v>
      </c>
      <c r="H171" s="744">
        <v>0</v>
      </c>
      <c r="I171" s="834"/>
      <c r="J171" s="834"/>
      <c r="K171" s="834"/>
      <c r="L171" s="834"/>
      <c r="M171" s="834"/>
      <c r="N171" s="834"/>
      <c r="O171" s="834"/>
      <c r="P171" s="496"/>
    </row>
    <row r="172" spans="1:16" ht="24">
      <c r="A172" s="496"/>
      <c r="B172" s="496"/>
      <c r="C172" s="743" t="s">
        <v>816</v>
      </c>
      <c r="D172" s="496"/>
      <c r="E172" s="834"/>
      <c r="F172" s="834"/>
      <c r="G172" s="744"/>
      <c r="H172" s="744"/>
      <c r="I172" s="834"/>
      <c r="J172" s="834"/>
      <c r="K172" s="834"/>
      <c r="L172" s="834"/>
      <c r="M172" s="834"/>
      <c r="N172" s="834"/>
      <c r="O172" s="834"/>
      <c r="P172" s="496"/>
    </row>
    <row r="173" spans="1:16" ht="24">
      <c r="A173" s="496"/>
      <c r="B173" s="496"/>
      <c r="C173" s="743" t="s">
        <v>817</v>
      </c>
      <c r="D173" s="496"/>
      <c r="E173" s="834"/>
      <c r="F173" s="834"/>
      <c r="G173" s="744"/>
      <c r="H173" s="744"/>
      <c r="I173" s="834"/>
      <c r="J173" s="834"/>
      <c r="K173" s="834"/>
      <c r="L173" s="834"/>
      <c r="M173" s="834"/>
      <c r="N173" s="834"/>
      <c r="O173" s="834"/>
      <c r="P173" s="496"/>
    </row>
    <row r="174" spans="1:16" ht="24">
      <c r="A174" s="496"/>
      <c r="B174" s="496"/>
      <c r="C174" s="743" t="s">
        <v>818</v>
      </c>
      <c r="D174" s="496"/>
      <c r="E174" s="834"/>
      <c r="F174" s="834"/>
      <c r="G174" s="744">
        <v>329700</v>
      </c>
      <c r="H174" s="744">
        <v>197820</v>
      </c>
      <c r="I174" s="834"/>
      <c r="J174" s="834"/>
      <c r="K174" s="834"/>
      <c r="L174" s="834"/>
      <c r="M174" s="834"/>
      <c r="N174" s="834"/>
      <c r="O174" s="834"/>
      <c r="P174" s="496"/>
    </row>
    <row r="175" spans="1:16" ht="24">
      <c r="A175" s="496"/>
      <c r="B175" s="496"/>
      <c r="C175" s="743" t="s">
        <v>819</v>
      </c>
      <c r="D175" s="496"/>
      <c r="E175" s="834"/>
      <c r="F175" s="834"/>
      <c r="G175" s="744">
        <v>285600</v>
      </c>
      <c r="H175" s="744">
        <v>0</v>
      </c>
      <c r="I175" s="834"/>
      <c r="J175" s="834"/>
      <c r="K175" s="834"/>
      <c r="L175" s="834"/>
      <c r="M175" s="834"/>
      <c r="N175" s="834"/>
      <c r="O175" s="834"/>
      <c r="P175" s="496"/>
    </row>
    <row r="176" spans="1:16" ht="24">
      <c r="A176" s="496"/>
      <c r="B176" s="496"/>
      <c r="C176" s="743" t="s">
        <v>820</v>
      </c>
      <c r="D176" s="496"/>
      <c r="E176" s="834"/>
      <c r="F176" s="834"/>
      <c r="G176" s="744"/>
      <c r="H176" s="744"/>
      <c r="I176" s="834"/>
      <c r="J176" s="834"/>
      <c r="K176" s="834"/>
      <c r="L176" s="834"/>
      <c r="M176" s="834"/>
      <c r="N176" s="834"/>
      <c r="O176" s="834"/>
      <c r="P176" s="496"/>
    </row>
    <row r="177" spans="1:16" ht="24">
      <c r="A177" s="496"/>
      <c r="B177" s="496"/>
      <c r="C177" s="743" t="s">
        <v>821</v>
      </c>
      <c r="D177" s="496"/>
      <c r="E177" s="834"/>
      <c r="F177" s="834"/>
      <c r="G177" s="744">
        <v>263800</v>
      </c>
      <c r="H177" s="744">
        <v>0</v>
      </c>
      <c r="I177" s="834"/>
      <c r="J177" s="834"/>
      <c r="K177" s="834"/>
      <c r="L177" s="834"/>
      <c r="M177" s="834"/>
      <c r="N177" s="834"/>
      <c r="O177" s="834"/>
      <c r="P177" s="496"/>
    </row>
    <row r="178" spans="1:16" ht="24">
      <c r="A178" s="496"/>
      <c r="B178" s="496"/>
      <c r="C178" s="743" t="s">
        <v>822</v>
      </c>
      <c r="D178" s="496"/>
      <c r="E178" s="834"/>
      <c r="F178" s="834"/>
      <c r="G178" s="744"/>
      <c r="H178" s="744"/>
      <c r="I178" s="834"/>
      <c r="J178" s="834"/>
      <c r="K178" s="834"/>
      <c r="L178" s="834"/>
      <c r="M178" s="834"/>
      <c r="N178" s="834"/>
      <c r="O178" s="834"/>
      <c r="P178" s="496"/>
    </row>
    <row r="179" spans="1:16" ht="24">
      <c r="A179" s="496"/>
      <c r="B179" s="496"/>
      <c r="C179" s="743" t="s">
        <v>707</v>
      </c>
      <c r="D179" s="496"/>
      <c r="E179" s="834"/>
      <c r="F179" s="834"/>
      <c r="G179" s="744"/>
      <c r="H179" s="744"/>
      <c r="I179" s="834"/>
      <c r="J179" s="834"/>
      <c r="K179" s="834"/>
      <c r="L179" s="834"/>
      <c r="M179" s="834"/>
      <c r="N179" s="834"/>
      <c r="O179" s="834"/>
      <c r="P179" s="496"/>
    </row>
    <row r="180" spans="1:16" ht="24">
      <c r="A180" s="496"/>
      <c r="B180" s="496"/>
      <c r="C180" s="743" t="s">
        <v>823</v>
      </c>
      <c r="D180" s="496"/>
      <c r="E180" s="834"/>
      <c r="F180" s="834"/>
      <c r="G180" s="744">
        <v>301500</v>
      </c>
      <c r="H180" s="744">
        <v>0</v>
      </c>
      <c r="I180" s="834"/>
      <c r="J180" s="834"/>
      <c r="K180" s="834"/>
      <c r="L180" s="834"/>
      <c r="M180" s="834"/>
      <c r="N180" s="834"/>
      <c r="O180" s="834"/>
      <c r="P180" s="496"/>
    </row>
    <row r="181" spans="1:16" ht="24">
      <c r="A181" s="496"/>
      <c r="B181" s="496"/>
      <c r="C181" s="743" t="s">
        <v>822</v>
      </c>
      <c r="D181" s="496"/>
      <c r="E181" s="834"/>
      <c r="F181" s="834"/>
      <c r="G181" s="744"/>
      <c r="H181" s="744"/>
      <c r="I181" s="834"/>
      <c r="J181" s="834"/>
      <c r="K181" s="834"/>
      <c r="L181" s="834"/>
      <c r="M181" s="834"/>
      <c r="N181" s="834"/>
      <c r="O181" s="834"/>
      <c r="P181" s="496"/>
    </row>
    <row r="182" spans="1:16" ht="24">
      <c r="A182" s="496"/>
      <c r="B182" s="496"/>
      <c r="C182" s="743" t="s">
        <v>707</v>
      </c>
      <c r="D182" s="496"/>
      <c r="E182" s="834"/>
      <c r="F182" s="834"/>
      <c r="G182" s="744"/>
      <c r="H182" s="744"/>
      <c r="I182" s="834"/>
      <c r="J182" s="834"/>
      <c r="K182" s="834"/>
      <c r="L182" s="834"/>
      <c r="M182" s="834"/>
      <c r="N182" s="834"/>
      <c r="O182" s="834"/>
      <c r="P182" s="496"/>
    </row>
    <row r="183" spans="1:16" ht="24">
      <c r="A183" s="496"/>
      <c r="B183" s="496"/>
      <c r="C183" s="743" t="s">
        <v>824</v>
      </c>
      <c r="D183" s="496"/>
      <c r="E183" s="834"/>
      <c r="F183" s="834"/>
      <c r="G183" s="744">
        <v>329700</v>
      </c>
      <c r="H183" s="744">
        <v>0</v>
      </c>
      <c r="I183" s="834"/>
      <c r="J183" s="834"/>
      <c r="K183" s="834"/>
      <c r="L183" s="834"/>
      <c r="M183" s="834"/>
      <c r="N183" s="834"/>
      <c r="O183" s="834"/>
      <c r="P183" s="496"/>
    </row>
    <row r="184" spans="1:16" ht="24">
      <c r="A184" s="496"/>
      <c r="B184" s="496"/>
      <c r="C184" s="743" t="s">
        <v>825</v>
      </c>
      <c r="D184" s="496"/>
      <c r="E184" s="834"/>
      <c r="F184" s="834"/>
      <c r="G184" s="744"/>
      <c r="H184" s="744"/>
      <c r="I184" s="834"/>
      <c r="J184" s="834"/>
      <c r="K184" s="834"/>
      <c r="L184" s="834"/>
      <c r="M184" s="834"/>
      <c r="N184" s="834"/>
      <c r="O184" s="834"/>
      <c r="P184" s="496"/>
    </row>
    <row r="185" spans="1:16" ht="24">
      <c r="A185" s="496"/>
      <c r="B185" s="496"/>
      <c r="C185" s="743" t="s">
        <v>826</v>
      </c>
      <c r="D185" s="496"/>
      <c r="E185" s="834"/>
      <c r="F185" s="834"/>
      <c r="G185" s="744"/>
      <c r="H185" s="744"/>
      <c r="I185" s="834"/>
      <c r="J185" s="834"/>
      <c r="K185" s="834"/>
      <c r="L185" s="834"/>
      <c r="M185" s="834"/>
      <c r="N185" s="834"/>
      <c r="O185" s="834"/>
      <c r="P185" s="496"/>
    </row>
    <row r="186" spans="1:16" ht="24">
      <c r="A186" s="496"/>
      <c r="B186" s="496"/>
      <c r="C186" s="743" t="s">
        <v>827</v>
      </c>
      <c r="D186" s="496"/>
      <c r="E186" s="834"/>
      <c r="F186" s="834"/>
      <c r="G186" s="744"/>
      <c r="H186" s="744"/>
      <c r="I186" s="834"/>
      <c r="J186" s="834"/>
      <c r="K186" s="834"/>
      <c r="L186" s="834"/>
      <c r="M186" s="834"/>
      <c r="N186" s="834"/>
      <c r="O186" s="834"/>
      <c r="P186" s="496"/>
    </row>
    <row r="187" spans="1:16" ht="24">
      <c r="A187" s="496"/>
      <c r="B187" s="496"/>
      <c r="C187" s="743" t="s">
        <v>828</v>
      </c>
      <c r="D187" s="496"/>
      <c r="E187" s="834"/>
      <c r="F187" s="834"/>
      <c r="G187" s="744">
        <v>618500</v>
      </c>
      <c r="H187" s="744">
        <v>0</v>
      </c>
      <c r="I187" s="834"/>
      <c r="J187" s="834"/>
      <c r="K187" s="834"/>
      <c r="L187" s="834"/>
      <c r="M187" s="834"/>
      <c r="N187" s="834"/>
      <c r="O187" s="834"/>
      <c r="P187" s="496"/>
    </row>
    <row r="188" spans="1:16" ht="24">
      <c r="A188" s="496"/>
      <c r="B188" s="496"/>
      <c r="C188" s="743" t="s">
        <v>707</v>
      </c>
      <c r="D188" s="496"/>
      <c r="E188" s="834"/>
      <c r="F188" s="834"/>
      <c r="G188" s="744"/>
      <c r="H188" s="744"/>
      <c r="I188" s="834"/>
      <c r="J188" s="834"/>
      <c r="K188" s="834"/>
      <c r="L188" s="834"/>
      <c r="M188" s="834"/>
      <c r="N188" s="834"/>
      <c r="O188" s="834"/>
      <c r="P188" s="496"/>
    </row>
    <row r="189" spans="1:16" ht="24">
      <c r="A189" s="496"/>
      <c r="B189" s="496"/>
      <c r="C189" s="743" t="s">
        <v>829</v>
      </c>
      <c r="D189" s="496"/>
      <c r="E189" s="834"/>
      <c r="F189" s="834"/>
      <c r="G189" s="744">
        <v>942200</v>
      </c>
      <c r="H189" s="744">
        <v>0</v>
      </c>
      <c r="I189" s="834"/>
      <c r="J189" s="834"/>
      <c r="K189" s="834"/>
      <c r="L189" s="834"/>
      <c r="M189" s="834"/>
      <c r="N189" s="834"/>
      <c r="O189" s="834"/>
      <c r="P189" s="496"/>
    </row>
    <row r="190" spans="1:16" ht="24">
      <c r="A190" s="496"/>
      <c r="B190" s="496"/>
      <c r="C190" s="743" t="s">
        <v>830</v>
      </c>
      <c r="D190" s="496"/>
      <c r="E190" s="834"/>
      <c r="F190" s="834"/>
      <c r="G190" s="744"/>
      <c r="H190" s="744"/>
      <c r="I190" s="834"/>
      <c r="J190" s="834"/>
      <c r="K190" s="834"/>
      <c r="L190" s="834"/>
      <c r="M190" s="834"/>
      <c r="N190" s="834"/>
      <c r="O190" s="834"/>
      <c r="P190" s="496"/>
    </row>
    <row r="191" spans="1:16" ht="24">
      <c r="A191" s="496"/>
      <c r="B191" s="496"/>
      <c r="C191" s="743" t="s">
        <v>831</v>
      </c>
      <c r="D191" s="496"/>
      <c r="E191" s="834"/>
      <c r="F191" s="834"/>
      <c r="G191" s="744">
        <v>942200</v>
      </c>
      <c r="H191" s="744">
        <v>565320</v>
      </c>
      <c r="I191" s="834"/>
      <c r="J191" s="834"/>
      <c r="K191" s="834"/>
      <c r="L191" s="834"/>
      <c r="M191" s="834"/>
      <c r="N191" s="834"/>
      <c r="O191" s="834"/>
      <c r="P191" s="496"/>
    </row>
    <row r="192" spans="1:16" ht="24">
      <c r="A192" s="496"/>
      <c r="B192" s="496"/>
      <c r="C192" s="743" t="s">
        <v>832</v>
      </c>
      <c r="D192" s="496"/>
      <c r="E192" s="834"/>
      <c r="F192" s="834"/>
      <c r="G192" s="744"/>
      <c r="H192" s="744"/>
      <c r="I192" s="834"/>
      <c r="J192" s="834"/>
      <c r="K192" s="834"/>
      <c r="L192" s="834"/>
      <c r="M192" s="834"/>
      <c r="N192" s="834"/>
      <c r="O192" s="834"/>
      <c r="P192" s="496"/>
    </row>
    <row r="193" spans="1:16" ht="24">
      <c r="A193" s="496"/>
      <c r="B193" s="496"/>
      <c r="C193" s="743" t="s">
        <v>833</v>
      </c>
      <c r="D193" s="496"/>
      <c r="E193" s="834"/>
      <c r="F193" s="834"/>
      <c r="G193" s="744"/>
      <c r="H193" s="744"/>
      <c r="I193" s="834"/>
      <c r="J193" s="834"/>
      <c r="K193" s="834"/>
      <c r="L193" s="834"/>
      <c r="M193" s="834"/>
      <c r="N193" s="834"/>
      <c r="O193" s="834"/>
      <c r="P193" s="496"/>
    </row>
    <row r="194" spans="1:16" ht="24">
      <c r="A194" s="496"/>
      <c r="B194" s="496"/>
      <c r="C194" s="743" t="s">
        <v>834</v>
      </c>
      <c r="D194" s="496"/>
      <c r="E194" s="834"/>
      <c r="F194" s="834"/>
      <c r="G194" s="744">
        <v>942200</v>
      </c>
      <c r="H194" s="744">
        <v>565320</v>
      </c>
      <c r="I194" s="834"/>
      <c r="J194" s="834"/>
      <c r="K194" s="834"/>
      <c r="L194" s="834"/>
      <c r="M194" s="834"/>
      <c r="N194" s="834"/>
      <c r="O194" s="834"/>
      <c r="P194" s="496"/>
    </row>
    <row r="195" spans="1:16" ht="24">
      <c r="A195" s="496"/>
      <c r="B195" s="496"/>
      <c r="C195" s="743" t="s">
        <v>835</v>
      </c>
      <c r="D195" s="496"/>
      <c r="E195" s="834"/>
      <c r="F195" s="834"/>
      <c r="G195" s="744"/>
      <c r="H195" s="744"/>
      <c r="I195" s="834"/>
      <c r="J195" s="834"/>
      <c r="K195" s="834"/>
      <c r="L195" s="834"/>
      <c r="M195" s="834"/>
      <c r="N195" s="834"/>
      <c r="O195" s="834"/>
      <c r="P195" s="496"/>
    </row>
    <row r="196" spans="1:16" ht="24">
      <c r="A196" s="496"/>
      <c r="B196" s="496"/>
      <c r="C196" s="743" t="s">
        <v>836</v>
      </c>
      <c r="D196" s="496"/>
      <c r="E196" s="834"/>
      <c r="F196" s="834"/>
      <c r="G196" s="744"/>
      <c r="H196" s="744"/>
      <c r="I196" s="834"/>
      <c r="J196" s="834"/>
      <c r="K196" s="834"/>
      <c r="L196" s="834"/>
      <c r="M196" s="834"/>
      <c r="N196" s="834"/>
      <c r="O196" s="834"/>
      <c r="P196" s="496"/>
    </row>
    <row r="197" spans="1:16" ht="24">
      <c r="A197" s="496"/>
      <c r="B197" s="496"/>
      <c r="C197" s="743" t="s">
        <v>837</v>
      </c>
      <c r="D197" s="496"/>
      <c r="E197" s="834"/>
      <c r="F197" s="834"/>
      <c r="G197" s="744"/>
      <c r="H197" s="744"/>
      <c r="I197" s="834"/>
      <c r="J197" s="834"/>
      <c r="K197" s="834"/>
      <c r="L197" s="834"/>
      <c r="M197" s="834"/>
      <c r="N197" s="834"/>
      <c r="O197" s="834"/>
      <c r="P197" s="496"/>
    </row>
    <row r="198" spans="1:16" ht="24">
      <c r="A198" s="496"/>
      <c r="B198" s="496"/>
      <c r="C198" s="743" t="s">
        <v>838</v>
      </c>
      <c r="D198" s="496"/>
      <c r="E198" s="834"/>
      <c r="F198" s="834"/>
      <c r="G198" s="744">
        <v>942200</v>
      </c>
      <c r="H198" s="744">
        <v>565320</v>
      </c>
      <c r="I198" s="834"/>
      <c r="J198" s="834"/>
      <c r="K198" s="834"/>
      <c r="L198" s="834"/>
      <c r="M198" s="834"/>
      <c r="N198" s="834"/>
      <c r="O198" s="834"/>
      <c r="P198" s="496"/>
    </row>
    <row r="199" spans="1:16" ht="24">
      <c r="A199" s="496"/>
      <c r="B199" s="496"/>
      <c r="C199" s="743" t="s">
        <v>839</v>
      </c>
      <c r="D199" s="496"/>
      <c r="E199" s="834"/>
      <c r="F199" s="834"/>
      <c r="G199" s="744"/>
      <c r="H199" s="744"/>
      <c r="I199" s="834"/>
      <c r="J199" s="834"/>
      <c r="K199" s="834"/>
      <c r="L199" s="834"/>
      <c r="M199" s="834"/>
      <c r="N199" s="834"/>
      <c r="O199" s="834"/>
      <c r="P199" s="496"/>
    </row>
    <row r="200" spans="1:16" ht="24">
      <c r="A200" s="496"/>
      <c r="B200" s="496"/>
      <c r="C200" s="743" t="s">
        <v>840</v>
      </c>
      <c r="D200" s="496"/>
      <c r="E200" s="834"/>
      <c r="F200" s="834"/>
      <c r="G200" s="744"/>
      <c r="H200" s="744"/>
      <c r="I200" s="834"/>
      <c r="J200" s="834"/>
      <c r="K200" s="834"/>
      <c r="L200" s="834"/>
      <c r="M200" s="834"/>
      <c r="N200" s="834"/>
      <c r="O200" s="834"/>
      <c r="P200" s="496"/>
    </row>
    <row r="201" spans="1:16" ht="24">
      <c r="A201" s="496"/>
      <c r="B201" s="496"/>
      <c r="C201" s="743" t="s">
        <v>841</v>
      </c>
      <c r="D201" s="496"/>
      <c r="E201" s="834"/>
      <c r="F201" s="834"/>
      <c r="G201" s="744">
        <v>942200</v>
      </c>
      <c r="H201" s="744">
        <v>565320</v>
      </c>
      <c r="I201" s="834"/>
      <c r="J201" s="834"/>
      <c r="K201" s="834"/>
      <c r="L201" s="834"/>
      <c r="M201" s="834"/>
      <c r="N201" s="834"/>
      <c r="O201" s="834"/>
      <c r="P201" s="496"/>
    </row>
    <row r="202" spans="1:16" ht="24">
      <c r="A202" s="496"/>
      <c r="B202" s="496"/>
      <c r="C202" s="743" t="s">
        <v>842</v>
      </c>
      <c r="D202" s="496"/>
      <c r="E202" s="834"/>
      <c r="F202" s="834"/>
      <c r="G202" s="744"/>
      <c r="H202" s="744"/>
      <c r="I202" s="834"/>
      <c r="J202" s="834"/>
      <c r="K202" s="834"/>
      <c r="L202" s="834"/>
      <c r="M202" s="834"/>
      <c r="N202" s="834"/>
      <c r="O202" s="834"/>
      <c r="P202" s="496"/>
    </row>
    <row r="203" spans="1:16" ht="24">
      <c r="A203" s="496"/>
      <c r="B203" s="496"/>
      <c r="C203" s="743" t="s">
        <v>843</v>
      </c>
      <c r="D203" s="496"/>
      <c r="E203" s="834"/>
      <c r="F203" s="834"/>
      <c r="G203" s="744"/>
      <c r="H203" s="744"/>
      <c r="I203" s="834"/>
      <c r="J203" s="834"/>
      <c r="K203" s="834"/>
      <c r="L203" s="834"/>
      <c r="M203" s="834"/>
      <c r="N203" s="834"/>
      <c r="O203" s="834"/>
      <c r="P203" s="496"/>
    </row>
    <row r="204" spans="1:16" ht="24">
      <c r="A204" s="496"/>
      <c r="B204" s="496"/>
      <c r="C204" s="751" t="s">
        <v>870</v>
      </c>
      <c r="D204" s="496"/>
      <c r="E204" s="834"/>
      <c r="F204" s="834"/>
      <c r="G204" s="806">
        <f>G206+G212</f>
        <v>787100</v>
      </c>
      <c r="H204" s="806">
        <f>H206+H212</f>
        <v>477900</v>
      </c>
      <c r="I204" s="834"/>
      <c r="J204" s="834"/>
      <c r="K204" s="834"/>
      <c r="L204" s="834"/>
      <c r="M204" s="834"/>
      <c r="N204" s="834"/>
      <c r="O204" s="834"/>
      <c r="P204" s="496"/>
    </row>
    <row r="205" spans="1:16" ht="24">
      <c r="A205" s="496"/>
      <c r="B205" s="496"/>
      <c r="C205" s="751" t="s">
        <v>871</v>
      </c>
      <c r="D205" s="496"/>
      <c r="E205" s="834"/>
      <c r="F205" s="834"/>
      <c r="G205" s="744"/>
      <c r="H205" s="744"/>
      <c r="I205" s="834"/>
      <c r="J205" s="834"/>
      <c r="K205" s="834"/>
      <c r="L205" s="834"/>
      <c r="M205" s="834"/>
      <c r="N205" s="834"/>
      <c r="O205" s="834"/>
      <c r="P205" s="496"/>
    </row>
    <row r="206" spans="1:16" ht="24">
      <c r="A206" s="496"/>
      <c r="B206" s="496"/>
      <c r="C206" s="751" t="s">
        <v>872</v>
      </c>
      <c r="D206" s="496"/>
      <c r="E206" s="834"/>
      <c r="F206" s="834"/>
      <c r="G206" s="843">
        <f>SUM(G209)</f>
        <v>256100</v>
      </c>
      <c r="H206" s="843">
        <f>SUM(H209)</f>
        <v>0</v>
      </c>
      <c r="I206" s="834"/>
      <c r="J206" s="834"/>
      <c r="K206" s="834"/>
      <c r="L206" s="834"/>
      <c r="M206" s="834"/>
      <c r="N206" s="834"/>
      <c r="O206" s="834"/>
      <c r="P206" s="496"/>
    </row>
    <row r="207" spans="1:16" ht="24">
      <c r="A207" s="496"/>
      <c r="B207" s="496"/>
      <c r="C207" s="751" t="s">
        <v>873</v>
      </c>
      <c r="D207" s="496"/>
      <c r="E207" s="834"/>
      <c r="F207" s="834"/>
      <c r="G207" s="744"/>
      <c r="H207" s="744"/>
      <c r="I207" s="834"/>
      <c r="J207" s="834"/>
      <c r="K207" s="834"/>
      <c r="L207" s="834"/>
      <c r="M207" s="834"/>
      <c r="N207" s="834"/>
      <c r="O207" s="834"/>
      <c r="P207" s="496"/>
    </row>
    <row r="208" spans="1:16" ht="24">
      <c r="A208" s="496"/>
      <c r="B208" s="496"/>
      <c r="C208" s="751" t="s">
        <v>864</v>
      </c>
      <c r="D208" s="496"/>
      <c r="E208" s="834"/>
      <c r="F208" s="834"/>
      <c r="G208" s="744"/>
      <c r="H208" s="744"/>
      <c r="I208" s="834"/>
      <c r="J208" s="834"/>
      <c r="K208" s="834"/>
      <c r="L208" s="834"/>
      <c r="M208" s="834"/>
      <c r="N208" s="834"/>
      <c r="O208" s="834"/>
      <c r="P208" s="496"/>
    </row>
    <row r="209" spans="1:16" ht="24">
      <c r="A209" s="496"/>
      <c r="B209" s="496"/>
      <c r="C209" s="743" t="s">
        <v>844</v>
      </c>
      <c r="D209" s="496"/>
      <c r="E209" s="834"/>
      <c r="F209" s="834"/>
      <c r="G209" s="744">
        <v>256100</v>
      </c>
      <c r="H209" s="744">
        <v>0</v>
      </c>
      <c r="I209" s="834"/>
      <c r="J209" s="834"/>
      <c r="K209" s="834"/>
      <c r="L209" s="834"/>
      <c r="M209" s="834"/>
      <c r="N209" s="834"/>
      <c r="O209" s="834"/>
      <c r="P209" s="496"/>
    </row>
    <row r="210" spans="1:16" ht="24">
      <c r="A210" s="496"/>
      <c r="B210" s="496"/>
      <c r="C210" s="743" t="s">
        <v>845</v>
      </c>
      <c r="D210" s="496"/>
      <c r="E210" s="834"/>
      <c r="F210" s="834"/>
      <c r="G210" s="744"/>
      <c r="H210" s="744"/>
      <c r="I210" s="834"/>
      <c r="J210" s="834"/>
      <c r="K210" s="834"/>
      <c r="L210" s="834"/>
      <c r="M210" s="834"/>
      <c r="N210" s="834"/>
      <c r="O210" s="834"/>
      <c r="P210" s="496"/>
    </row>
    <row r="211" spans="1:16" ht="24">
      <c r="A211" s="496"/>
      <c r="B211" s="496"/>
      <c r="C211" s="743" t="s">
        <v>846</v>
      </c>
      <c r="D211" s="496"/>
      <c r="E211" s="834"/>
      <c r="F211" s="834"/>
      <c r="G211" s="744"/>
      <c r="H211" s="744"/>
      <c r="I211" s="834"/>
      <c r="J211" s="834"/>
      <c r="K211" s="834"/>
      <c r="L211" s="834"/>
      <c r="M211" s="834"/>
      <c r="N211" s="834"/>
      <c r="O211" s="834"/>
      <c r="P211" s="496"/>
    </row>
    <row r="212" spans="1:16" ht="24">
      <c r="A212" s="496"/>
      <c r="B212" s="496"/>
      <c r="C212" s="751" t="s">
        <v>1731</v>
      </c>
      <c r="D212" s="496"/>
      <c r="E212" s="834"/>
      <c r="F212" s="834"/>
      <c r="G212" s="806">
        <f>SUM(G215:G218)</f>
        <v>531000</v>
      </c>
      <c r="H212" s="806">
        <f>SUM(H215:H218)</f>
        <v>477900</v>
      </c>
      <c r="I212" s="834"/>
      <c r="J212" s="834"/>
      <c r="K212" s="834"/>
      <c r="L212" s="834"/>
      <c r="M212" s="834"/>
      <c r="N212" s="834"/>
      <c r="O212" s="834"/>
      <c r="P212" s="496"/>
    </row>
    <row r="213" spans="1:16" ht="24">
      <c r="A213" s="496"/>
      <c r="B213" s="496"/>
      <c r="C213" s="751" t="s">
        <v>1732</v>
      </c>
      <c r="D213" s="496"/>
      <c r="E213" s="834"/>
      <c r="F213" s="834"/>
      <c r="G213" s="744"/>
      <c r="H213" s="744"/>
      <c r="I213" s="834"/>
      <c r="J213" s="834"/>
      <c r="K213" s="834"/>
      <c r="L213" s="834"/>
      <c r="M213" s="834"/>
      <c r="N213" s="834"/>
      <c r="O213" s="834"/>
      <c r="P213" s="496"/>
    </row>
    <row r="214" spans="1:16" ht="24">
      <c r="A214" s="496"/>
      <c r="B214" s="496"/>
      <c r="C214" s="751" t="s">
        <v>864</v>
      </c>
      <c r="D214" s="496"/>
      <c r="E214" s="834"/>
      <c r="F214" s="834"/>
      <c r="G214" s="744"/>
      <c r="H214" s="744"/>
      <c r="I214" s="834"/>
      <c r="J214" s="834"/>
      <c r="K214" s="834"/>
      <c r="L214" s="834"/>
      <c r="M214" s="834"/>
      <c r="N214" s="834"/>
      <c r="O214" s="834"/>
      <c r="P214" s="496"/>
    </row>
    <row r="215" spans="1:16" ht="24">
      <c r="A215" s="496"/>
      <c r="B215" s="496"/>
      <c r="C215" s="743" t="s">
        <v>847</v>
      </c>
      <c r="D215" s="496"/>
      <c r="E215" s="834"/>
      <c r="F215" s="834"/>
      <c r="G215" s="744">
        <v>216000</v>
      </c>
      <c r="H215" s="744">
        <v>194400</v>
      </c>
      <c r="I215" s="834"/>
      <c r="J215" s="834"/>
      <c r="K215" s="834"/>
      <c r="L215" s="834"/>
      <c r="M215" s="834"/>
      <c r="N215" s="834"/>
      <c r="O215" s="834"/>
      <c r="P215" s="496"/>
    </row>
    <row r="216" spans="1:16" ht="24">
      <c r="A216" s="496"/>
      <c r="B216" s="496"/>
      <c r="C216" s="743" t="s">
        <v>848</v>
      </c>
      <c r="D216" s="496"/>
      <c r="E216" s="834"/>
      <c r="F216" s="834"/>
      <c r="G216" s="744"/>
      <c r="H216" s="744"/>
      <c r="I216" s="834"/>
      <c r="J216" s="834"/>
      <c r="K216" s="834"/>
      <c r="L216" s="834"/>
      <c r="M216" s="834"/>
      <c r="N216" s="834"/>
      <c r="O216" s="834"/>
      <c r="P216" s="496"/>
    </row>
    <row r="217" spans="1:16" ht="24">
      <c r="A217" s="496"/>
      <c r="B217" s="496"/>
      <c r="C217" s="743" t="s">
        <v>849</v>
      </c>
      <c r="D217" s="496"/>
      <c r="E217" s="834"/>
      <c r="F217" s="834"/>
      <c r="G217" s="744"/>
      <c r="H217" s="744"/>
      <c r="I217" s="834"/>
      <c r="J217" s="834"/>
      <c r="K217" s="834"/>
      <c r="L217" s="834"/>
      <c r="M217" s="834"/>
      <c r="N217" s="834"/>
      <c r="O217" s="834"/>
      <c r="P217" s="496"/>
    </row>
    <row r="218" spans="1:16" ht="24">
      <c r="A218" s="496"/>
      <c r="B218" s="496"/>
      <c r="C218" s="743" t="s">
        <v>850</v>
      </c>
      <c r="D218" s="496"/>
      <c r="E218" s="834"/>
      <c r="F218" s="834"/>
      <c r="G218" s="744">
        <v>315000</v>
      </c>
      <c r="H218" s="744">
        <v>283500</v>
      </c>
      <c r="I218" s="834"/>
      <c r="J218" s="834"/>
      <c r="K218" s="834"/>
      <c r="L218" s="834"/>
      <c r="M218" s="834"/>
      <c r="N218" s="834"/>
      <c r="O218" s="834"/>
      <c r="P218" s="496"/>
    </row>
    <row r="219" spans="1:16" ht="24">
      <c r="A219" s="496"/>
      <c r="B219" s="496"/>
      <c r="C219" s="743" t="s">
        <v>851</v>
      </c>
      <c r="D219" s="496"/>
      <c r="E219" s="834"/>
      <c r="F219" s="834"/>
      <c r="G219" s="744"/>
      <c r="H219" s="744"/>
      <c r="I219" s="834"/>
      <c r="J219" s="834"/>
      <c r="K219" s="834"/>
      <c r="L219" s="834"/>
      <c r="M219" s="834"/>
      <c r="N219" s="834"/>
      <c r="O219" s="834"/>
      <c r="P219" s="496"/>
    </row>
    <row r="220" spans="1:16" ht="39">
      <c r="A220" s="496"/>
      <c r="B220" s="496"/>
      <c r="C220" s="743" t="s">
        <v>852</v>
      </c>
      <c r="D220" s="496"/>
      <c r="E220" s="834"/>
      <c r="F220" s="834"/>
      <c r="G220" s="744"/>
      <c r="H220" s="744"/>
      <c r="I220" s="834"/>
      <c r="J220" s="834"/>
      <c r="K220" s="834"/>
      <c r="L220" s="834"/>
      <c r="M220" s="834"/>
      <c r="N220" s="834"/>
      <c r="O220" s="834"/>
      <c r="P220" s="496"/>
    </row>
    <row r="221" spans="1:16" ht="24">
      <c r="A221" s="496"/>
      <c r="B221" s="496"/>
      <c r="C221" s="384" t="s">
        <v>874</v>
      </c>
      <c r="D221" s="496"/>
      <c r="E221" s="834"/>
      <c r="F221" s="834"/>
      <c r="G221" s="834"/>
      <c r="H221" s="834"/>
      <c r="I221" s="496"/>
      <c r="J221" s="496"/>
      <c r="K221" s="496"/>
      <c r="L221" s="496"/>
      <c r="M221" s="844">
        <f>M222</f>
        <v>8130100</v>
      </c>
      <c r="N221" s="496"/>
      <c r="O221" s="496"/>
      <c r="P221" s="496"/>
    </row>
    <row r="222" spans="1:16" ht="24">
      <c r="A222" s="496"/>
      <c r="B222" s="496"/>
      <c r="C222" s="355" t="s">
        <v>859</v>
      </c>
      <c r="D222" s="496"/>
      <c r="E222" s="834"/>
      <c r="F222" s="834"/>
      <c r="G222" s="834"/>
      <c r="H222" s="834"/>
      <c r="I222" s="496"/>
      <c r="J222" s="496"/>
      <c r="K222" s="496"/>
      <c r="L222" s="496"/>
      <c r="M222" s="844">
        <f>M223</f>
        <v>8130100</v>
      </c>
      <c r="N222" s="496"/>
      <c r="O222" s="496"/>
      <c r="P222" s="496"/>
    </row>
    <row r="223" spans="1:16" ht="24">
      <c r="A223" s="496"/>
      <c r="B223" s="496"/>
      <c r="C223" s="384" t="s">
        <v>875</v>
      </c>
      <c r="D223" s="496"/>
      <c r="E223" s="834"/>
      <c r="F223" s="834"/>
      <c r="G223" s="834"/>
      <c r="H223" s="834"/>
      <c r="I223" s="496"/>
      <c r="J223" s="496"/>
      <c r="K223" s="496"/>
      <c r="L223" s="496"/>
      <c r="M223" s="844">
        <f>M225</f>
        <v>8130100</v>
      </c>
      <c r="N223" s="496"/>
      <c r="O223" s="496"/>
      <c r="P223" s="496"/>
    </row>
    <row r="224" spans="1:16" ht="24">
      <c r="A224" s="496"/>
      <c r="B224" s="496"/>
      <c r="C224" s="384" t="s">
        <v>876</v>
      </c>
      <c r="D224" s="496"/>
      <c r="E224" s="834"/>
      <c r="F224" s="834"/>
      <c r="G224" s="834"/>
      <c r="H224" s="834"/>
      <c r="I224" s="496"/>
      <c r="J224" s="496"/>
      <c r="K224" s="496"/>
      <c r="L224" s="496"/>
      <c r="M224" s="496"/>
      <c r="N224" s="496"/>
      <c r="O224" s="496"/>
      <c r="P224" s="496"/>
    </row>
    <row r="225" spans="1:16" ht="24">
      <c r="A225" s="496"/>
      <c r="B225" s="496"/>
      <c r="C225" s="355" t="s">
        <v>877</v>
      </c>
      <c r="D225" s="496"/>
      <c r="E225" s="834"/>
      <c r="F225" s="834"/>
      <c r="G225" s="834"/>
      <c r="H225" s="834"/>
      <c r="I225" s="496"/>
      <c r="J225" s="496"/>
      <c r="K225" s="496"/>
      <c r="L225" s="496"/>
      <c r="M225" s="844">
        <f>M227+M257+M281+M315+M348+M402+M439+M462+M493+M514+M539+M582+M596+M608+M625+M652+M703+M724+M754+M789+M817</f>
        <v>8130100</v>
      </c>
      <c r="N225" s="496"/>
      <c r="O225" s="496"/>
      <c r="P225" s="496"/>
    </row>
    <row r="226" spans="1:16" ht="24">
      <c r="A226" s="496"/>
      <c r="B226" s="496"/>
      <c r="C226" s="356" t="s">
        <v>864</v>
      </c>
      <c r="D226" s="496"/>
      <c r="E226" s="834"/>
      <c r="F226" s="834"/>
      <c r="G226" s="834"/>
      <c r="H226" s="834"/>
      <c r="I226" s="496"/>
      <c r="J226" s="496"/>
      <c r="K226" s="496"/>
      <c r="L226" s="496"/>
      <c r="M226" s="496"/>
      <c r="N226" s="496"/>
      <c r="O226" s="496"/>
      <c r="P226" s="496"/>
    </row>
    <row r="227" spans="1:16" ht="24">
      <c r="A227" s="496"/>
      <c r="B227" s="496"/>
      <c r="C227" s="751" t="s">
        <v>878</v>
      </c>
      <c r="D227" s="496"/>
      <c r="E227" s="834"/>
      <c r="F227" s="834"/>
      <c r="G227" s="834"/>
      <c r="H227" s="834"/>
      <c r="I227" s="290"/>
      <c r="J227" s="290"/>
      <c r="K227" s="290"/>
      <c r="L227" s="744"/>
      <c r="M227" s="806">
        <f>SUM(M229:M256)</f>
        <v>216000</v>
      </c>
      <c r="N227" s="752"/>
      <c r="O227" s="496"/>
      <c r="P227" s="496"/>
    </row>
    <row r="228" spans="1:16" ht="24">
      <c r="A228" s="496"/>
      <c r="B228" s="496"/>
      <c r="C228" s="751" t="s">
        <v>879</v>
      </c>
      <c r="D228" s="496"/>
      <c r="E228" s="834"/>
      <c r="F228" s="834"/>
      <c r="G228" s="834"/>
      <c r="H228" s="834"/>
      <c r="I228" s="290"/>
      <c r="J228" s="290"/>
      <c r="K228" s="290"/>
      <c r="L228" s="744"/>
      <c r="M228" s="744"/>
      <c r="N228" s="496"/>
      <c r="O228" s="496"/>
      <c r="P228" s="778" t="s">
        <v>185</v>
      </c>
    </row>
    <row r="229" spans="1:16" ht="24">
      <c r="A229" s="496"/>
      <c r="B229" s="496"/>
      <c r="C229" s="290" t="s">
        <v>931</v>
      </c>
      <c r="D229" s="496"/>
      <c r="E229" s="834"/>
      <c r="F229" s="834"/>
      <c r="G229" s="834"/>
      <c r="H229" s="834"/>
      <c r="I229" s="290">
        <v>1</v>
      </c>
      <c r="J229" s="290">
        <v>1</v>
      </c>
      <c r="K229" s="290"/>
      <c r="L229" s="744">
        <v>47200</v>
      </c>
      <c r="M229" s="744">
        <v>47200</v>
      </c>
      <c r="N229" s="496"/>
      <c r="O229" s="496"/>
      <c r="P229" s="752" t="s">
        <v>1143</v>
      </c>
    </row>
    <row r="230" spans="1:16" ht="24">
      <c r="A230" s="496"/>
      <c r="B230" s="496"/>
      <c r="C230" s="290" t="s">
        <v>1556</v>
      </c>
      <c r="D230" s="496"/>
      <c r="E230" s="834"/>
      <c r="F230" s="834"/>
      <c r="G230" s="834"/>
      <c r="H230" s="834"/>
      <c r="I230" s="290">
        <v>3</v>
      </c>
      <c r="J230" s="290">
        <v>5</v>
      </c>
      <c r="K230" s="290"/>
      <c r="L230" s="744">
        <v>2000</v>
      </c>
      <c r="M230" s="744">
        <v>30000</v>
      </c>
      <c r="N230" s="496"/>
      <c r="O230" s="496"/>
      <c r="P230" s="752" t="s">
        <v>707</v>
      </c>
    </row>
    <row r="231" spans="1:16" ht="24">
      <c r="A231" s="496"/>
      <c r="B231" s="496"/>
      <c r="C231" s="290" t="s">
        <v>1557</v>
      </c>
      <c r="D231" s="496"/>
      <c r="E231" s="834"/>
      <c r="F231" s="834"/>
      <c r="G231" s="834"/>
      <c r="H231" s="834"/>
      <c r="I231" s="290">
        <v>2</v>
      </c>
      <c r="J231" s="290">
        <v>3</v>
      </c>
      <c r="K231" s="290"/>
      <c r="L231" s="744">
        <v>2000</v>
      </c>
      <c r="M231" s="744">
        <v>12000</v>
      </c>
      <c r="N231" s="496"/>
      <c r="O231" s="496"/>
      <c r="P231" s="752" t="s">
        <v>1144</v>
      </c>
    </row>
    <row r="232" spans="1:16" ht="24">
      <c r="A232" s="496"/>
      <c r="B232" s="496"/>
      <c r="C232" s="290" t="s">
        <v>1558</v>
      </c>
      <c r="D232" s="496"/>
      <c r="E232" s="834"/>
      <c r="F232" s="834"/>
      <c r="G232" s="834"/>
      <c r="H232" s="834"/>
      <c r="I232" s="290">
        <v>1</v>
      </c>
      <c r="J232" s="290">
        <v>1</v>
      </c>
      <c r="K232" s="290"/>
      <c r="L232" s="744">
        <v>10000</v>
      </c>
      <c r="M232" s="744">
        <v>10000</v>
      </c>
      <c r="N232" s="496"/>
      <c r="O232" s="496"/>
      <c r="P232" s="752" t="s">
        <v>1145</v>
      </c>
    </row>
    <row r="233" spans="1:16" ht="24">
      <c r="A233" s="496"/>
      <c r="B233" s="496"/>
      <c r="C233" s="290" t="s">
        <v>1559</v>
      </c>
      <c r="D233" s="496"/>
      <c r="E233" s="834"/>
      <c r="F233" s="834"/>
      <c r="G233" s="834"/>
      <c r="H233" s="834"/>
      <c r="I233" s="290">
        <v>3</v>
      </c>
      <c r="J233" s="290">
        <v>20</v>
      </c>
      <c r="K233" s="290"/>
      <c r="L233" s="744">
        <v>130</v>
      </c>
      <c r="M233" s="744">
        <v>7800</v>
      </c>
      <c r="N233" s="496"/>
      <c r="O233" s="496"/>
      <c r="P233" s="752" t="s">
        <v>1146</v>
      </c>
    </row>
    <row r="234" spans="1:16" ht="24">
      <c r="A234" s="496"/>
      <c r="B234" s="496"/>
      <c r="C234" s="290" t="s">
        <v>1560</v>
      </c>
      <c r="D234" s="496"/>
      <c r="E234" s="834"/>
      <c r="F234" s="834"/>
      <c r="G234" s="834"/>
      <c r="H234" s="834"/>
      <c r="I234" s="290">
        <v>1</v>
      </c>
      <c r="J234" s="290">
        <v>1</v>
      </c>
      <c r="K234" s="290"/>
      <c r="L234" s="744">
        <v>5000</v>
      </c>
      <c r="M234" s="744">
        <v>5000</v>
      </c>
      <c r="N234" s="496"/>
      <c r="O234" s="496"/>
      <c r="P234" s="752" t="s">
        <v>1147</v>
      </c>
    </row>
    <row r="235" spans="1:16" ht="24">
      <c r="A235" s="496"/>
      <c r="B235" s="496"/>
      <c r="C235" s="290" t="s">
        <v>1561</v>
      </c>
      <c r="D235" s="496"/>
      <c r="E235" s="834"/>
      <c r="F235" s="834"/>
      <c r="G235" s="834"/>
      <c r="H235" s="834"/>
      <c r="I235" s="290">
        <v>3</v>
      </c>
      <c r="J235" s="290">
        <v>20</v>
      </c>
      <c r="K235" s="290"/>
      <c r="L235" s="744">
        <v>400</v>
      </c>
      <c r="M235" s="744">
        <v>24000</v>
      </c>
      <c r="N235" s="496"/>
      <c r="O235" s="496"/>
      <c r="P235" s="752" t="s">
        <v>1148</v>
      </c>
    </row>
    <row r="236" spans="1:16" ht="24">
      <c r="A236" s="496"/>
      <c r="B236" s="496"/>
      <c r="C236" s="290" t="s">
        <v>1722</v>
      </c>
      <c r="D236" s="496"/>
      <c r="E236" s="834"/>
      <c r="F236" s="834"/>
      <c r="G236" s="834"/>
      <c r="H236" s="834"/>
      <c r="I236" s="290">
        <v>1</v>
      </c>
      <c r="J236" s="290">
        <v>1</v>
      </c>
      <c r="K236" s="290"/>
      <c r="L236" s="744">
        <v>50000</v>
      </c>
      <c r="M236" s="744">
        <v>50000</v>
      </c>
      <c r="N236" s="496"/>
      <c r="O236" s="496"/>
      <c r="P236" s="752" t="s">
        <v>1149</v>
      </c>
    </row>
    <row r="237" spans="1:16" ht="24">
      <c r="A237" s="496"/>
      <c r="B237" s="496"/>
      <c r="C237" s="290" t="s">
        <v>1723</v>
      </c>
      <c r="D237" s="496"/>
      <c r="E237" s="834"/>
      <c r="F237" s="834"/>
      <c r="G237" s="834"/>
      <c r="H237" s="834"/>
      <c r="I237" s="290"/>
      <c r="J237" s="290"/>
      <c r="K237" s="290"/>
      <c r="L237" s="744"/>
      <c r="M237" s="744"/>
      <c r="N237" s="496"/>
      <c r="O237" s="496"/>
      <c r="P237" s="752" t="s">
        <v>1150</v>
      </c>
    </row>
    <row r="238" spans="1:16" ht="24">
      <c r="A238" s="496"/>
      <c r="B238" s="496"/>
      <c r="C238" s="290" t="s">
        <v>1562</v>
      </c>
      <c r="D238" s="496"/>
      <c r="E238" s="834"/>
      <c r="F238" s="834"/>
      <c r="G238" s="834"/>
      <c r="H238" s="834"/>
      <c r="I238" s="290">
        <v>1</v>
      </c>
      <c r="J238" s="290">
        <v>1</v>
      </c>
      <c r="K238" s="290"/>
      <c r="L238" s="744">
        <v>30000</v>
      </c>
      <c r="M238" s="744">
        <v>30000</v>
      </c>
      <c r="N238" s="496"/>
      <c r="O238" s="496"/>
      <c r="P238" s="752" t="s">
        <v>1151</v>
      </c>
    </row>
    <row r="239" spans="1:16" ht="24">
      <c r="A239" s="496"/>
      <c r="B239" s="496"/>
      <c r="C239" s="743"/>
      <c r="D239" s="496"/>
      <c r="E239" s="834"/>
      <c r="F239" s="834"/>
      <c r="G239" s="834"/>
      <c r="H239" s="834"/>
      <c r="I239" s="290"/>
      <c r="J239" s="290"/>
      <c r="K239" s="290"/>
      <c r="L239" s="744"/>
      <c r="M239" s="744"/>
      <c r="N239" s="496"/>
      <c r="O239" s="496"/>
      <c r="P239" s="752" t="s">
        <v>1152</v>
      </c>
    </row>
    <row r="240" spans="1:16" ht="24">
      <c r="A240" s="496"/>
      <c r="B240" s="496"/>
      <c r="C240" s="743"/>
      <c r="D240" s="496"/>
      <c r="E240" s="834"/>
      <c r="F240" s="834"/>
      <c r="G240" s="834"/>
      <c r="H240" s="834"/>
      <c r="I240" s="290"/>
      <c r="J240" s="290"/>
      <c r="K240" s="290"/>
      <c r="L240" s="744"/>
      <c r="M240" s="744"/>
      <c r="N240" s="496"/>
      <c r="O240" s="496"/>
      <c r="P240" s="752" t="s">
        <v>1153</v>
      </c>
    </row>
    <row r="241" spans="1:16" ht="24">
      <c r="A241" s="496"/>
      <c r="B241" s="496"/>
      <c r="C241" s="740"/>
      <c r="D241" s="496"/>
      <c r="E241" s="834"/>
      <c r="F241" s="834"/>
      <c r="G241" s="834"/>
      <c r="H241" s="834"/>
      <c r="I241" s="290"/>
      <c r="J241" s="770"/>
      <c r="K241" s="770"/>
      <c r="L241" s="771"/>
      <c r="M241" s="772"/>
      <c r="N241" s="496"/>
      <c r="O241" s="496"/>
      <c r="P241" s="778" t="s">
        <v>186</v>
      </c>
    </row>
    <row r="242" spans="1:16" ht="24">
      <c r="A242" s="496"/>
      <c r="B242" s="496"/>
      <c r="C242" s="752"/>
      <c r="D242" s="496"/>
      <c r="E242" s="834"/>
      <c r="F242" s="834"/>
      <c r="G242" s="834"/>
      <c r="H242" s="834"/>
      <c r="I242" s="290"/>
      <c r="J242" s="770"/>
      <c r="K242" s="770"/>
      <c r="L242" s="771"/>
      <c r="M242" s="772"/>
      <c r="N242" s="496"/>
      <c r="O242" s="496"/>
      <c r="P242" s="752" t="s">
        <v>1154</v>
      </c>
    </row>
    <row r="243" spans="1:16" ht="24">
      <c r="A243" s="496"/>
      <c r="B243" s="496"/>
      <c r="C243" s="740"/>
      <c r="D243" s="496"/>
      <c r="E243" s="834"/>
      <c r="F243" s="834"/>
      <c r="G243" s="834"/>
      <c r="H243" s="834"/>
      <c r="I243" s="290"/>
      <c r="J243" s="770"/>
      <c r="K243" s="770"/>
      <c r="L243" s="771"/>
      <c r="M243" s="772"/>
      <c r="N243" s="496"/>
      <c r="O243" s="496"/>
      <c r="P243" s="752" t="s">
        <v>1155</v>
      </c>
    </row>
    <row r="244" spans="1:16" ht="24">
      <c r="A244" s="496"/>
      <c r="B244" s="496"/>
      <c r="C244" s="740"/>
      <c r="D244" s="496"/>
      <c r="E244" s="834"/>
      <c r="F244" s="834"/>
      <c r="G244" s="834"/>
      <c r="H244" s="834"/>
      <c r="I244" s="773"/>
      <c r="J244" s="774"/>
      <c r="K244" s="774"/>
      <c r="L244" s="775"/>
      <c r="M244" s="772"/>
      <c r="N244" s="496"/>
      <c r="O244" s="496"/>
      <c r="P244" s="752" t="s">
        <v>1156</v>
      </c>
    </row>
    <row r="245" spans="1:16" ht="24">
      <c r="A245" s="496"/>
      <c r="B245" s="496"/>
      <c r="C245" s="740"/>
      <c r="D245" s="496"/>
      <c r="E245" s="834"/>
      <c r="F245" s="834"/>
      <c r="G245" s="834"/>
      <c r="H245" s="834"/>
      <c r="I245" s="290"/>
      <c r="J245" s="770"/>
      <c r="K245" s="776"/>
      <c r="L245" s="771"/>
      <c r="M245" s="772"/>
      <c r="N245" s="496"/>
      <c r="O245" s="496"/>
      <c r="P245" s="752" t="s">
        <v>1157</v>
      </c>
    </row>
    <row r="246" spans="1:16" ht="24">
      <c r="A246" s="496"/>
      <c r="B246" s="496"/>
      <c r="C246" s="740"/>
      <c r="D246" s="496"/>
      <c r="E246" s="834"/>
      <c r="F246" s="834"/>
      <c r="G246" s="834"/>
      <c r="H246" s="834"/>
      <c r="I246" s="290"/>
      <c r="J246" s="770"/>
      <c r="K246" s="770"/>
      <c r="L246" s="771"/>
      <c r="M246" s="772"/>
      <c r="N246" s="496"/>
      <c r="O246" s="496"/>
      <c r="P246" s="752" t="s">
        <v>1158</v>
      </c>
    </row>
    <row r="247" spans="1:16" ht="24">
      <c r="A247" s="496"/>
      <c r="B247" s="496"/>
      <c r="C247" s="740"/>
      <c r="D247" s="496"/>
      <c r="E247" s="834"/>
      <c r="F247" s="834"/>
      <c r="G247" s="834"/>
      <c r="H247" s="834"/>
      <c r="I247" s="290"/>
      <c r="J247" s="770"/>
      <c r="K247" s="770"/>
      <c r="L247" s="771"/>
      <c r="M247" s="772"/>
      <c r="N247" s="496"/>
      <c r="O247" s="496"/>
      <c r="P247" s="752" t="s">
        <v>1159</v>
      </c>
    </row>
    <row r="248" spans="1:16" ht="24">
      <c r="A248" s="496"/>
      <c r="B248" s="496"/>
      <c r="C248" s="740"/>
      <c r="D248" s="496"/>
      <c r="E248" s="834"/>
      <c r="F248" s="834"/>
      <c r="G248" s="834"/>
      <c r="H248" s="834"/>
      <c r="I248" s="290"/>
      <c r="J248" s="770"/>
      <c r="K248" s="770"/>
      <c r="L248" s="771"/>
      <c r="M248" s="772"/>
      <c r="N248" s="496"/>
      <c r="O248" s="496"/>
      <c r="P248" s="752" t="s">
        <v>1160</v>
      </c>
    </row>
    <row r="249" spans="1:16" ht="24">
      <c r="A249" s="496"/>
      <c r="B249" s="496"/>
      <c r="C249" s="752"/>
      <c r="D249" s="496"/>
      <c r="E249" s="834"/>
      <c r="F249" s="834"/>
      <c r="G249" s="834"/>
      <c r="H249" s="834"/>
      <c r="I249" s="290"/>
      <c r="J249" s="770"/>
      <c r="K249" s="770"/>
      <c r="L249" s="771"/>
      <c r="M249" s="772"/>
      <c r="N249" s="496"/>
      <c r="O249" s="496"/>
      <c r="P249" s="752" t="s">
        <v>1161</v>
      </c>
    </row>
    <row r="250" spans="1:16" ht="24">
      <c r="A250" s="496"/>
      <c r="B250" s="496"/>
      <c r="C250" s="743"/>
      <c r="D250" s="496"/>
      <c r="E250" s="834"/>
      <c r="F250" s="834"/>
      <c r="G250" s="834"/>
      <c r="H250" s="834"/>
      <c r="I250" s="290"/>
      <c r="J250" s="290"/>
      <c r="K250" s="290"/>
      <c r="L250" s="744"/>
      <c r="M250" s="744"/>
      <c r="N250" s="496"/>
      <c r="O250" s="496"/>
      <c r="P250" s="752" t="s">
        <v>1162</v>
      </c>
    </row>
    <row r="251" spans="1:16" ht="24">
      <c r="A251" s="496"/>
      <c r="B251" s="496"/>
      <c r="C251" s="743"/>
      <c r="D251" s="496"/>
      <c r="E251" s="834"/>
      <c r="F251" s="834"/>
      <c r="G251" s="834"/>
      <c r="H251" s="834"/>
      <c r="I251" s="290"/>
      <c r="J251" s="290"/>
      <c r="K251" s="290"/>
      <c r="L251" s="744"/>
      <c r="M251" s="744"/>
      <c r="N251" s="496"/>
      <c r="O251" s="496"/>
      <c r="P251" s="752" t="s">
        <v>1163</v>
      </c>
    </row>
    <row r="252" spans="1:16" ht="24">
      <c r="A252" s="496"/>
      <c r="B252" s="496"/>
      <c r="C252" s="743"/>
      <c r="D252" s="496"/>
      <c r="E252" s="834"/>
      <c r="F252" s="834"/>
      <c r="G252" s="834"/>
      <c r="H252" s="834"/>
      <c r="I252" s="290"/>
      <c r="J252" s="290"/>
      <c r="K252" s="290"/>
      <c r="L252" s="744"/>
      <c r="M252" s="744"/>
      <c r="N252" s="496"/>
      <c r="O252" s="496"/>
      <c r="P252" s="752" t="s">
        <v>1164</v>
      </c>
    </row>
    <row r="253" spans="1:16" ht="24">
      <c r="A253" s="496"/>
      <c r="B253" s="496"/>
      <c r="C253" s="743"/>
      <c r="D253" s="496"/>
      <c r="E253" s="834"/>
      <c r="F253" s="834"/>
      <c r="G253" s="834"/>
      <c r="H253" s="834"/>
      <c r="I253" s="290"/>
      <c r="J253" s="290"/>
      <c r="K253" s="290"/>
      <c r="L253" s="744"/>
      <c r="M253" s="744"/>
      <c r="N253" s="496"/>
      <c r="O253" s="496"/>
      <c r="P253" s="752" t="s">
        <v>1165</v>
      </c>
    </row>
    <row r="254" spans="1:16" ht="24">
      <c r="A254" s="496"/>
      <c r="B254" s="496"/>
      <c r="C254" s="743"/>
      <c r="D254" s="496"/>
      <c r="E254" s="834"/>
      <c r="F254" s="834"/>
      <c r="G254" s="834"/>
      <c r="H254" s="834"/>
      <c r="I254" s="290"/>
      <c r="J254" s="290"/>
      <c r="K254" s="290"/>
      <c r="L254" s="744"/>
      <c r="M254" s="744"/>
      <c r="N254" s="496"/>
      <c r="O254" s="496"/>
      <c r="P254" s="752" t="s">
        <v>1166</v>
      </c>
    </row>
    <row r="255" spans="1:16" ht="24">
      <c r="A255" s="496"/>
      <c r="B255" s="496"/>
      <c r="C255" s="743"/>
      <c r="D255" s="496"/>
      <c r="E255" s="834"/>
      <c r="F255" s="834"/>
      <c r="G255" s="834"/>
      <c r="H255" s="834"/>
      <c r="I255" s="290"/>
      <c r="J255" s="290"/>
      <c r="K255" s="290"/>
      <c r="L255" s="744"/>
      <c r="M255" s="744"/>
      <c r="N255" s="496"/>
      <c r="O255" s="496"/>
      <c r="P255" s="752" t="s">
        <v>1167</v>
      </c>
    </row>
    <row r="256" spans="1:16" ht="24">
      <c r="A256" s="496"/>
      <c r="B256" s="496"/>
      <c r="C256" s="743"/>
      <c r="D256" s="496"/>
      <c r="E256" s="834"/>
      <c r="F256" s="834"/>
      <c r="G256" s="834"/>
      <c r="H256" s="834"/>
      <c r="I256" s="290"/>
      <c r="J256" s="290"/>
      <c r="K256" s="290"/>
      <c r="L256" s="744"/>
      <c r="M256" s="744"/>
      <c r="N256" s="496"/>
      <c r="O256" s="496"/>
      <c r="P256" s="752" t="s">
        <v>1168</v>
      </c>
    </row>
    <row r="257" spans="1:16" ht="24">
      <c r="A257" s="496"/>
      <c r="B257" s="496"/>
      <c r="C257" s="751" t="s">
        <v>880</v>
      </c>
      <c r="D257" s="496"/>
      <c r="E257" s="834"/>
      <c r="F257" s="834"/>
      <c r="G257" s="834"/>
      <c r="H257" s="834"/>
      <c r="I257" s="290"/>
      <c r="J257" s="290"/>
      <c r="K257" s="290"/>
      <c r="L257" s="744"/>
      <c r="M257" s="806">
        <f>SUM(M259:M280)</f>
        <v>1080000</v>
      </c>
      <c r="N257" s="496"/>
      <c r="O257" s="496"/>
      <c r="P257" s="752"/>
    </row>
    <row r="258" spans="1:16" ht="24">
      <c r="A258" s="496"/>
      <c r="B258" s="496"/>
      <c r="C258" s="751" t="s">
        <v>881</v>
      </c>
      <c r="D258" s="496"/>
      <c r="E258" s="834"/>
      <c r="F258" s="834"/>
      <c r="G258" s="834"/>
      <c r="H258" s="834"/>
      <c r="I258" s="290"/>
      <c r="J258" s="290"/>
      <c r="K258" s="290"/>
      <c r="L258" s="744"/>
      <c r="M258" s="744"/>
      <c r="N258" s="496"/>
      <c r="O258" s="496"/>
      <c r="P258" s="778" t="s">
        <v>185</v>
      </c>
    </row>
    <row r="259" spans="1:16" ht="24">
      <c r="A259" s="496"/>
      <c r="B259" s="496"/>
      <c r="C259" s="752" t="s">
        <v>882</v>
      </c>
      <c r="D259" s="496"/>
      <c r="E259" s="834"/>
      <c r="F259" s="834"/>
      <c r="G259" s="834"/>
      <c r="H259" s="834"/>
      <c r="I259" s="290">
        <v>1</v>
      </c>
      <c r="J259" s="770"/>
      <c r="K259" s="770"/>
      <c r="L259" s="771">
        <v>108000</v>
      </c>
      <c r="M259" s="772">
        <v>108000</v>
      </c>
      <c r="N259" s="496"/>
      <c r="O259" s="496"/>
      <c r="P259" s="752" t="s">
        <v>1169</v>
      </c>
    </row>
    <row r="260" spans="1:16" ht="24">
      <c r="A260" s="496"/>
      <c r="B260" s="496"/>
      <c r="C260" s="740" t="s">
        <v>883</v>
      </c>
      <c r="D260" s="496"/>
      <c r="E260" s="834"/>
      <c r="F260" s="834"/>
      <c r="G260" s="834"/>
      <c r="H260" s="834"/>
      <c r="I260" s="290">
        <v>1</v>
      </c>
      <c r="J260" s="770"/>
      <c r="K260" s="770"/>
      <c r="L260" s="771">
        <v>144000</v>
      </c>
      <c r="M260" s="772">
        <v>144000</v>
      </c>
      <c r="N260" s="496"/>
      <c r="O260" s="496"/>
      <c r="P260" s="752" t="s">
        <v>1170</v>
      </c>
    </row>
    <row r="261" spans="1:16" ht="24">
      <c r="A261" s="496"/>
      <c r="B261" s="496"/>
      <c r="C261" s="752" t="s">
        <v>884</v>
      </c>
      <c r="D261" s="496"/>
      <c r="E261" s="834"/>
      <c r="F261" s="834"/>
      <c r="G261" s="834"/>
      <c r="H261" s="834"/>
      <c r="I261" s="290">
        <v>1</v>
      </c>
      <c r="J261" s="770"/>
      <c r="K261" s="770"/>
      <c r="L261" s="771">
        <v>144000</v>
      </c>
      <c r="M261" s="772">
        <v>144000</v>
      </c>
      <c r="N261" s="496"/>
      <c r="O261" s="496"/>
      <c r="P261" s="752" t="s">
        <v>1171</v>
      </c>
    </row>
    <row r="262" spans="1:16" ht="24">
      <c r="A262" s="496"/>
      <c r="B262" s="496"/>
      <c r="C262" s="740" t="s">
        <v>885</v>
      </c>
      <c r="D262" s="496"/>
      <c r="E262" s="834"/>
      <c r="F262" s="834"/>
      <c r="G262" s="834"/>
      <c r="H262" s="834"/>
      <c r="I262" s="290">
        <v>1</v>
      </c>
      <c r="J262" s="770"/>
      <c r="K262" s="770"/>
      <c r="L262" s="771">
        <v>144000</v>
      </c>
      <c r="M262" s="772">
        <v>144000</v>
      </c>
      <c r="N262" s="496"/>
      <c r="O262" s="496"/>
      <c r="P262" s="752" t="s">
        <v>1172</v>
      </c>
    </row>
    <row r="263" spans="1:16" ht="24">
      <c r="A263" s="496"/>
      <c r="B263" s="496"/>
      <c r="C263" s="740" t="s">
        <v>886</v>
      </c>
      <c r="D263" s="496"/>
      <c r="E263" s="834"/>
      <c r="F263" s="834"/>
      <c r="G263" s="834"/>
      <c r="H263" s="834"/>
      <c r="I263" s="773">
        <v>3</v>
      </c>
      <c r="J263" s="774"/>
      <c r="K263" s="774"/>
      <c r="L263" s="775">
        <v>10080</v>
      </c>
      <c r="M263" s="772">
        <v>30240</v>
      </c>
      <c r="N263" s="496"/>
      <c r="O263" s="496"/>
      <c r="P263" s="752" t="s">
        <v>1173</v>
      </c>
    </row>
    <row r="264" spans="1:16" ht="24">
      <c r="A264" s="496"/>
      <c r="B264" s="496"/>
      <c r="C264" s="740" t="s">
        <v>887</v>
      </c>
      <c r="D264" s="496"/>
      <c r="E264" s="834"/>
      <c r="F264" s="834"/>
      <c r="G264" s="834"/>
      <c r="H264" s="834"/>
      <c r="I264" s="773"/>
      <c r="J264" s="774"/>
      <c r="K264" s="774"/>
      <c r="L264" s="775"/>
      <c r="M264" s="772"/>
      <c r="N264" s="496"/>
      <c r="O264" s="496"/>
      <c r="P264" s="752" t="s">
        <v>1174</v>
      </c>
    </row>
    <row r="265" spans="1:16" ht="24">
      <c r="A265" s="496"/>
      <c r="B265" s="496"/>
      <c r="C265" s="740" t="s">
        <v>888</v>
      </c>
      <c r="D265" s="496"/>
      <c r="E265" s="834"/>
      <c r="F265" s="834"/>
      <c r="G265" s="834"/>
      <c r="H265" s="834"/>
      <c r="I265" s="290">
        <v>3</v>
      </c>
      <c r="J265" s="770"/>
      <c r="K265" s="776"/>
      <c r="L265" s="771">
        <v>60000</v>
      </c>
      <c r="M265" s="772">
        <v>180000</v>
      </c>
      <c r="N265" s="496"/>
      <c r="O265" s="496"/>
      <c r="P265" s="752" t="s">
        <v>1175</v>
      </c>
    </row>
    <row r="266" spans="1:16" ht="24">
      <c r="A266" s="496"/>
      <c r="B266" s="496"/>
      <c r="C266" s="740" t="s">
        <v>889</v>
      </c>
      <c r="D266" s="496"/>
      <c r="E266" s="834"/>
      <c r="F266" s="834"/>
      <c r="G266" s="834"/>
      <c r="H266" s="834"/>
      <c r="I266" s="290"/>
      <c r="J266" s="770"/>
      <c r="K266" s="776"/>
      <c r="L266" s="771"/>
      <c r="M266" s="772"/>
      <c r="N266" s="496"/>
      <c r="O266" s="496"/>
      <c r="P266" s="752" t="s">
        <v>1176</v>
      </c>
    </row>
    <row r="267" spans="1:16" ht="24">
      <c r="A267" s="496"/>
      <c r="B267" s="496"/>
      <c r="C267" s="740" t="s">
        <v>890</v>
      </c>
      <c r="D267" s="496"/>
      <c r="E267" s="834"/>
      <c r="F267" s="834"/>
      <c r="G267" s="834"/>
      <c r="H267" s="834"/>
      <c r="I267" s="290">
        <v>3</v>
      </c>
      <c r="J267" s="770"/>
      <c r="K267" s="770"/>
      <c r="L267" s="771">
        <v>24000</v>
      </c>
      <c r="M267" s="772">
        <v>72000</v>
      </c>
      <c r="N267" s="496"/>
      <c r="O267" s="496"/>
      <c r="P267" s="752" t="s">
        <v>1177</v>
      </c>
    </row>
    <row r="268" spans="1:16" ht="24">
      <c r="A268" s="496"/>
      <c r="B268" s="496"/>
      <c r="C268" s="740" t="s">
        <v>891</v>
      </c>
      <c r="D268" s="496"/>
      <c r="E268" s="834"/>
      <c r="F268" s="834"/>
      <c r="G268" s="834"/>
      <c r="H268" s="834"/>
      <c r="I268" s="290"/>
      <c r="J268" s="770"/>
      <c r="K268" s="770"/>
      <c r="L268" s="771"/>
      <c r="M268" s="772"/>
      <c r="N268" s="496"/>
      <c r="O268" s="496"/>
      <c r="P268" s="752" t="s">
        <v>1178</v>
      </c>
    </row>
    <row r="269" spans="1:16" ht="24">
      <c r="A269" s="496"/>
      <c r="B269" s="496"/>
      <c r="C269" s="740" t="s">
        <v>892</v>
      </c>
      <c r="D269" s="496"/>
      <c r="E269" s="834"/>
      <c r="F269" s="834"/>
      <c r="G269" s="834"/>
      <c r="H269" s="834"/>
      <c r="I269" s="290">
        <v>2</v>
      </c>
      <c r="J269" s="770"/>
      <c r="K269" s="770"/>
      <c r="L269" s="771">
        <v>38880</v>
      </c>
      <c r="M269" s="772">
        <v>77760</v>
      </c>
      <c r="N269" s="496"/>
      <c r="O269" s="496"/>
      <c r="P269" s="752" t="s">
        <v>1179</v>
      </c>
    </row>
    <row r="270" spans="1:16" ht="24">
      <c r="A270" s="496"/>
      <c r="B270" s="496"/>
      <c r="C270" s="740" t="s">
        <v>893</v>
      </c>
      <c r="D270" s="496"/>
      <c r="E270" s="834"/>
      <c r="F270" s="834"/>
      <c r="G270" s="834"/>
      <c r="H270" s="834"/>
      <c r="I270" s="290"/>
      <c r="J270" s="770"/>
      <c r="K270" s="770"/>
      <c r="L270" s="771"/>
      <c r="M270" s="772"/>
      <c r="N270" s="496"/>
      <c r="O270" s="496"/>
      <c r="P270" s="752"/>
    </row>
    <row r="271" spans="1:16" ht="24">
      <c r="A271" s="496"/>
      <c r="B271" s="496"/>
      <c r="C271" s="740" t="s">
        <v>894</v>
      </c>
      <c r="D271" s="496"/>
      <c r="E271" s="834"/>
      <c r="F271" s="834"/>
      <c r="G271" s="834"/>
      <c r="H271" s="834"/>
      <c r="I271" s="290">
        <v>1</v>
      </c>
      <c r="J271" s="770"/>
      <c r="K271" s="770"/>
      <c r="L271" s="771">
        <v>72000</v>
      </c>
      <c r="M271" s="772">
        <v>72000</v>
      </c>
      <c r="N271" s="496"/>
      <c r="O271" s="496"/>
      <c r="P271" s="778" t="s">
        <v>186</v>
      </c>
    </row>
    <row r="272" spans="1:16" ht="24">
      <c r="A272" s="496"/>
      <c r="B272" s="496"/>
      <c r="C272" s="740" t="s">
        <v>895</v>
      </c>
      <c r="D272" s="496"/>
      <c r="E272" s="834"/>
      <c r="F272" s="834"/>
      <c r="G272" s="834"/>
      <c r="H272" s="834"/>
      <c r="I272" s="290"/>
      <c r="J272" s="770"/>
      <c r="K272" s="770"/>
      <c r="L272" s="771"/>
      <c r="M272" s="772"/>
      <c r="N272" s="496"/>
      <c r="O272" s="496"/>
      <c r="P272" s="740" t="s">
        <v>1180</v>
      </c>
    </row>
    <row r="273" spans="1:16" ht="24">
      <c r="A273" s="496"/>
      <c r="B273" s="496"/>
      <c r="C273" s="752" t="s">
        <v>1028</v>
      </c>
      <c r="D273" s="496"/>
      <c r="E273" s="834"/>
      <c r="F273" s="834"/>
      <c r="G273" s="834"/>
      <c r="H273" s="834"/>
      <c r="I273" s="290">
        <v>1</v>
      </c>
      <c r="J273" s="770"/>
      <c r="K273" s="770"/>
      <c r="L273" s="771">
        <v>108000</v>
      </c>
      <c r="M273" s="772">
        <v>108000</v>
      </c>
      <c r="N273" s="496"/>
      <c r="O273" s="496"/>
      <c r="P273" s="752" t="s">
        <v>1181</v>
      </c>
    </row>
    <row r="274" spans="1:16" ht="24">
      <c r="A274" s="496"/>
      <c r="B274" s="496"/>
      <c r="C274" s="743"/>
      <c r="D274" s="496"/>
      <c r="E274" s="834"/>
      <c r="F274" s="834"/>
      <c r="G274" s="834"/>
      <c r="H274" s="834"/>
      <c r="I274" s="290"/>
      <c r="J274" s="290"/>
      <c r="K274" s="290"/>
      <c r="L274" s="744"/>
      <c r="M274" s="744"/>
      <c r="N274" s="496"/>
      <c r="O274" s="496"/>
      <c r="P274" s="752" t="s">
        <v>1182</v>
      </c>
    </row>
    <row r="275" spans="1:16" ht="24">
      <c r="A275" s="496"/>
      <c r="B275" s="496"/>
      <c r="C275" s="743"/>
      <c r="D275" s="496"/>
      <c r="E275" s="834"/>
      <c r="F275" s="834"/>
      <c r="G275" s="834"/>
      <c r="H275" s="834"/>
      <c r="I275" s="290"/>
      <c r="J275" s="290"/>
      <c r="K275" s="290"/>
      <c r="L275" s="744"/>
      <c r="M275" s="744"/>
      <c r="N275" s="496"/>
      <c r="O275" s="496"/>
      <c r="P275" s="752" t="s">
        <v>1183</v>
      </c>
    </row>
    <row r="276" spans="1:16" ht="24">
      <c r="A276" s="496"/>
      <c r="B276" s="496"/>
      <c r="C276" s="743"/>
      <c r="D276" s="496"/>
      <c r="E276" s="834"/>
      <c r="F276" s="834"/>
      <c r="G276" s="834"/>
      <c r="H276" s="834"/>
      <c r="I276" s="290"/>
      <c r="J276" s="290"/>
      <c r="K276" s="290"/>
      <c r="L276" s="744"/>
      <c r="M276" s="744"/>
      <c r="N276" s="496"/>
      <c r="O276" s="496"/>
      <c r="P276" s="752" t="s">
        <v>1184</v>
      </c>
    </row>
    <row r="277" spans="1:16" ht="24">
      <c r="A277" s="496"/>
      <c r="B277" s="496"/>
      <c r="C277" s="743"/>
      <c r="D277" s="496"/>
      <c r="E277" s="834"/>
      <c r="F277" s="834"/>
      <c r="G277" s="834"/>
      <c r="H277" s="834"/>
      <c r="I277" s="290"/>
      <c r="J277" s="290"/>
      <c r="K277" s="290"/>
      <c r="L277" s="744"/>
      <c r="M277" s="744"/>
      <c r="N277" s="496"/>
      <c r="O277" s="496"/>
      <c r="P277" s="752" t="s">
        <v>1185</v>
      </c>
    </row>
    <row r="278" spans="1:16" ht="24">
      <c r="A278" s="496"/>
      <c r="B278" s="496"/>
      <c r="C278" s="743"/>
      <c r="D278" s="496"/>
      <c r="E278" s="834"/>
      <c r="F278" s="834"/>
      <c r="G278" s="834"/>
      <c r="H278" s="834"/>
      <c r="I278" s="290"/>
      <c r="J278" s="290"/>
      <c r="K278" s="290"/>
      <c r="L278" s="744"/>
      <c r="M278" s="744"/>
      <c r="N278" s="496"/>
      <c r="O278" s="496"/>
      <c r="P278" s="752" t="s">
        <v>1186</v>
      </c>
    </row>
    <row r="279" spans="1:16" ht="24">
      <c r="A279" s="496"/>
      <c r="B279" s="496"/>
      <c r="C279" s="743"/>
      <c r="D279" s="496"/>
      <c r="E279" s="834"/>
      <c r="F279" s="834"/>
      <c r="G279" s="834"/>
      <c r="H279" s="834"/>
      <c r="I279" s="290"/>
      <c r="J279" s="290"/>
      <c r="K279" s="290"/>
      <c r="L279" s="744"/>
      <c r="M279" s="744"/>
      <c r="N279" s="496"/>
      <c r="O279" s="496"/>
      <c r="P279" s="752" t="s">
        <v>1187</v>
      </c>
    </row>
    <row r="280" spans="1:16" ht="24">
      <c r="A280" s="496"/>
      <c r="B280" s="496"/>
      <c r="C280" s="743"/>
      <c r="D280" s="496"/>
      <c r="E280" s="834"/>
      <c r="F280" s="834"/>
      <c r="G280" s="834"/>
      <c r="H280" s="834"/>
      <c r="I280" s="290"/>
      <c r="J280" s="290"/>
      <c r="K280" s="290"/>
      <c r="L280" s="744"/>
      <c r="M280" s="744"/>
      <c r="N280" s="496"/>
      <c r="O280" s="496"/>
      <c r="P280" s="752" t="s">
        <v>1188</v>
      </c>
    </row>
    <row r="281" spans="1:16" ht="24">
      <c r="A281" s="496"/>
      <c r="B281" s="496"/>
      <c r="C281" s="751" t="s">
        <v>896</v>
      </c>
      <c r="D281" s="496"/>
      <c r="E281" s="834"/>
      <c r="F281" s="834"/>
      <c r="G281" s="834"/>
      <c r="H281" s="834"/>
      <c r="I281" s="290"/>
      <c r="J281" s="290"/>
      <c r="K281" s="290"/>
      <c r="L281" s="744"/>
      <c r="M281" s="806">
        <f>SUM(M283:M314)</f>
        <v>288000</v>
      </c>
      <c r="N281" s="496"/>
      <c r="O281" s="496"/>
      <c r="P281" s="752"/>
    </row>
    <row r="282" spans="1:16" ht="24">
      <c r="A282" s="496"/>
      <c r="B282" s="496"/>
      <c r="C282" s="751" t="s">
        <v>897</v>
      </c>
      <c r="D282" s="496"/>
      <c r="E282" s="834"/>
      <c r="F282" s="834"/>
      <c r="G282" s="834"/>
      <c r="H282" s="834"/>
      <c r="I282" s="290"/>
      <c r="J282" s="290"/>
      <c r="K282" s="290"/>
      <c r="L282" s="744"/>
      <c r="M282" s="744"/>
      <c r="N282" s="496"/>
      <c r="O282" s="496"/>
      <c r="P282" s="778" t="s">
        <v>185</v>
      </c>
    </row>
    <row r="283" spans="1:16" ht="24">
      <c r="A283" s="496"/>
      <c r="B283" s="496"/>
      <c r="C283" s="290" t="s">
        <v>898</v>
      </c>
      <c r="D283" s="496"/>
      <c r="E283" s="834"/>
      <c r="F283" s="834"/>
      <c r="G283" s="834"/>
      <c r="H283" s="834"/>
      <c r="I283" s="290">
        <v>1</v>
      </c>
      <c r="J283" s="290">
        <v>1</v>
      </c>
      <c r="K283" s="290"/>
      <c r="L283" s="771">
        <v>28800</v>
      </c>
      <c r="M283" s="771">
        <v>28800</v>
      </c>
      <c r="N283" s="496"/>
      <c r="O283" s="496"/>
      <c r="P283" s="752" t="s">
        <v>1189</v>
      </c>
    </row>
    <row r="284" spans="1:16" ht="24">
      <c r="A284" s="496"/>
      <c r="B284" s="496"/>
      <c r="C284" s="290" t="s">
        <v>899</v>
      </c>
      <c r="D284" s="496"/>
      <c r="E284" s="834"/>
      <c r="F284" s="834"/>
      <c r="G284" s="834"/>
      <c r="H284" s="834"/>
      <c r="I284" s="290"/>
      <c r="J284" s="290"/>
      <c r="K284" s="290"/>
      <c r="L284" s="771">
        <v>21600</v>
      </c>
      <c r="M284" s="771">
        <v>21600</v>
      </c>
      <c r="N284" s="496"/>
      <c r="O284" s="496"/>
      <c r="P284" s="752" t="s">
        <v>1190</v>
      </c>
    </row>
    <row r="285" spans="1:16" ht="24">
      <c r="A285" s="496"/>
      <c r="B285" s="496"/>
      <c r="C285" s="290" t="s">
        <v>900</v>
      </c>
      <c r="D285" s="496"/>
      <c r="E285" s="834"/>
      <c r="F285" s="834"/>
      <c r="G285" s="834"/>
      <c r="H285" s="834"/>
      <c r="I285" s="290"/>
      <c r="J285" s="290"/>
      <c r="K285" s="290"/>
      <c r="L285" s="771">
        <v>3600</v>
      </c>
      <c r="M285" s="771">
        <v>3600</v>
      </c>
      <c r="N285" s="496"/>
      <c r="O285" s="496"/>
      <c r="P285" s="752" t="s">
        <v>1191</v>
      </c>
    </row>
    <row r="286" spans="1:16" ht="24">
      <c r="A286" s="496"/>
      <c r="B286" s="496"/>
      <c r="C286" s="290" t="s">
        <v>901</v>
      </c>
      <c r="D286" s="496"/>
      <c r="E286" s="834"/>
      <c r="F286" s="834"/>
      <c r="G286" s="834"/>
      <c r="H286" s="834"/>
      <c r="I286" s="290"/>
      <c r="J286" s="290"/>
      <c r="K286" s="290"/>
      <c r="L286" s="771">
        <v>2160</v>
      </c>
      <c r="M286" s="771">
        <v>2160</v>
      </c>
      <c r="N286" s="496"/>
      <c r="O286" s="496"/>
      <c r="P286" s="752" t="s">
        <v>1192</v>
      </c>
    </row>
    <row r="287" spans="1:16" ht="24">
      <c r="A287" s="496"/>
      <c r="B287" s="496"/>
      <c r="C287" s="290" t="s">
        <v>902</v>
      </c>
      <c r="D287" s="496"/>
      <c r="E287" s="834"/>
      <c r="F287" s="834"/>
      <c r="G287" s="834"/>
      <c r="H287" s="834"/>
      <c r="I287" s="290"/>
      <c r="J287" s="290"/>
      <c r="K287" s="780"/>
      <c r="L287" s="771">
        <v>2160</v>
      </c>
      <c r="M287" s="771">
        <v>2160</v>
      </c>
      <c r="N287" s="496"/>
      <c r="O287" s="496"/>
      <c r="P287" s="752" t="s">
        <v>1193</v>
      </c>
    </row>
    <row r="288" spans="1:16" ht="24">
      <c r="A288" s="496"/>
      <c r="B288" s="496"/>
      <c r="C288" s="290" t="s">
        <v>903</v>
      </c>
      <c r="D288" s="496"/>
      <c r="E288" s="834"/>
      <c r="F288" s="834"/>
      <c r="G288" s="834"/>
      <c r="H288" s="834"/>
      <c r="I288" s="290"/>
      <c r="J288" s="290"/>
      <c r="K288" s="780"/>
      <c r="L288" s="771">
        <v>2160</v>
      </c>
      <c r="M288" s="771">
        <v>2160</v>
      </c>
      <c r="N288" s="496"/>
      <c r="O288" s="496"/>
      <c r="P288" s="752" t="s">
        <v>1194</v>
      </c>
    </row>
    <row r="289" spans="1:16" ht="24">
      <c r="A289" s="496"/>
      <c r="B289" s="496"/>
      <c r="C289" s="290" t="s">
        <v>904</v>
      </c>
      <c r="D289" s="496"/>
      <c r="E289" s="834"/>
      <c r="F289" s="834"/>
      <c r="G289" s="834"/>
      <c r="H289" s="834"/>
      <c r="I289" s="290"/>
      <c r="J289" s="290"/>
      <c r="K289" s="780"/>
      <c r="L289" s="771">
        <v>4320</v>
      </c>
      <c r="M289" s="771">
        <v>4320</v>
      </c>
      <c r="N289" s="496"/>
      <c r="O289" s="496"/>
      <c r="P289" s="752" t="s">
        <v>1195</v>
      </c>
    </row>
    <row r="290" spans="1:16" ht="24">
      <c r="A290" s="496"/>
      <c r="B290" s="496"/>
      <c r="C290" s="290" t="s">
        <v>905</v>
      </c>
      <c r="D290" s="496"/>
      <c r="E290" s="834"/>
      <c r="F290" s="834"/>
      <c r="G290" s="834"/>
      <c r="H290" s="834"/>
      <c r="I290" s="290"/>
      <c r="J290" s="290"/>
      <c r="K290" s="780"/>
      <c r="L290" s="290">
        <v>700</v>
      </c>
      <c r="M290" s="290">
        <v>700</v>
      </c>
      <c r="N290" s="496"/>
      <c r="O290" s="496"/>
      <c r="P290" s="752"/>
    </row>
    <row r="291" spans="1:16" ht="24">
      <c r="A291" s="496"/>
      <c r="B291" s="496"/>
      <c r="C291" s="290" t="s">
        <v>906</v>
      </c>
      <c r="D291" s="496"/>
      <c r="E291" s="834"/>
      <c r="F291" s="834"/>
      <c r="G291" s="834"/>
      <c r="H291" s="834"/>
      <c r="I291" s="290"/>
      <c r="J291" s="290"/>
      <c r="K291" s="780"/>
      <c r="L291" s="771">
        <v>4320</v>
      </c>
      <c r="M291" s="771">
        <v>4320</v>
      </c>
      <c r="N291" s="496"/>
      <c r="O291" s="496"/>
      <c r="P291" s="778" t="s">
        <v>186</v>
      </c>
    </row>
    <row r="292" spans="1:16" ht="24">
      <c r="A292" s="496"/>
      <c r="B292" s="496"/>
      <c r="C292" s="290" t="s">
        <v>907</v>
      </c>
      <c r="D292" s="496"/>
      <c r="E292" s="834"/>
      <c r="F292" s="834"/>
      <c r="G292" s="834"/>
      <c r="H292" s="834"/>
      <c r="I292" s="290"/>
      <c r="J292" s="290"/>
      <c r="K292" s="290"/>
      <c r="L292" s="771">
        <v>1440</v>
      </c>
      <c r="M292" s="771">
        <v>1440</v>
      </c>
      <c r="N292" s="496"/>
      <c r="O292" s="496"/>
      <c r="P292" s="752" t="s">
        <v>1196</v>
      </c>
    </row>
    <row r="293" spans="1:16" ht="24">
      <c r="A293" s="496"/>
      <c r="B293" s="496"/>
      <c r="C293" s="290" t="s">
        <v>908</v>
      </c>
      <c r="D293" s="496"/>
      <c r="E293" s="834"/>
      <c r="F293" s="834"/>
      <c r="G293" s="834"/>
      <c r="H293" s="834"/>
      <c r="I293" s="290"/>
      <c r="J293" s="290"/>
      <c r="K293" s="780"/>
      <c r="L293" s="290"/>
      <c r="M293" s="290"/>
      <c r="N293" s="496"/>
      <c r="O293" s="496"/>
      <c r="P293" s="752" t="s">
        <v>1197</v>
      </c>
    </row>
    <row r="294" spans="1:16" ht="24">
      <c r="A294" s="496"/>
      <c r="B294" s="496"/>
      <c r="C294" s="290" t="s">
        <v>909</v>
      </c>
      <c r="D294" s="496"/>
      <c r="E294" s="834"/>
      <c r="F294" s="834"/>
      <c r="G294" s="834"/>
      <c r="H294" s="834"/>
      <c r="I294" s="290"/>
      <c r="J294" s="290"/>
      <c r="K294" s="780"/>
      <c r="L294" s="771">
        <v>2180</v>
      </c>
      <c r="M294" s="771">
        <v>2180</v>
      </c>
      <c r="N294" s="496"/>
      <c r="O294" s="496"/>
      <c r="P294" s="752" t="s">
        <v>1198</v>
      </c>
    </row>
    <row r="295" spans="1:16" ht="24">
      <c r="A295" s="496"/>
      <c r="B295" s="496"/>
      <c r="C295" s="290" t="s">
        <v>910</v>
      </c>
      <c r="D295" s="496"/>
      <c r="E295" s="834"/>
      <c r="F295" s="834"/>
      <c r="G295" s="834"/>
      <c r="H295" s="834"/>
      <c r="I295" s="290"/>
      <c r="J295" s="290"/>
      <c r="K295" s="780"/>
      <c r="L295" s="771">
        <v>43200</v>
      </c>
      <c r="M295" s="771">
        <v>43200</v>
      </c>
      <c r="N295" s="496"/>
      <c r="O295" s="496"/>
      <c r="P295" s="752" t="s">
        <v>1199</v>
      </c>
    </row>
    <row r="296" spans="1:16" ht="24">
      <c r="A296" s="496"/>
      <c r="B296" s="496"/>
      <c r="C296" s="290" t="s">
        <v>911</v>
      </c>
      <c r="D296" s="496"/>
      <c r="E296" s="834"/>
      <c r="F296" s="834"/>
      <c r="G296" s="834"/>
      <c r="H296" s="834"/>
      <c r="I296" s="290"/>
      <c r="J296" s="290"/>
      <c r="K296" s="780"/>
      <c r="L296" s="771">
        <v>43200</v>
      </c>
      <c r="M296" s="771">
        <v>43200</v>
      </c>
      <c r="N296" s="496"/>
      <c r="O296" s="496"/>
      <c r="P296" s="752" t="s">
        <v>1200</v>
      </c>
    </row>
    <row r="297" spans="1:16" ht="24">
      <c r="A297" s="496"/>
      <c r="B297" s="496"/>
      <c r="C297" s="290" t="s">
        <v>912</v>
      </c>
      <c r="D297" s="496"/>
      <c r="E297" s="834"/>
      <c r="F297" s="834"/>
      <c r="G297" s="834"/>
      <c r="H297" s="834"/>
      <c r="I297" s="290">
        <v>1</v>
      </c>
      <c r="J297" s="290"/>
      <c r="K297" s="780"/>
      <c r="L297" s="771">
        <v>28800</v>
      </c>
      <c r="M297" s="771">
        <v>28800</v>
      </c>
      <c r="N297" s="496"/>
      <c r="O297" s="496"/>
      <c r="P297" s="752" t="s">
        <v>1201</v>
      </c>
    </row>
    <row r="298" spans="1:16" ht="24">
      <c r="A298" s="496"/>
      <c r="B298" s="496"/>
      <c r="C298" s="290" t="s">
        <v>913</v>
      </c>
      <c r="D298" s="496"/>
      <c r="E298" s="834"/>
      <c r="F298" s="834"/>
      <c r="G298" s="834"/>
      <c r="H298" s="834"/>
      <c r="I298" s="290"/>
      <c r="J298" s="290"/>
      <c r="K298" s="780"/>
      <c r="L298" s="771"/>
      <c r="M298" s="771"/>
      <c r="N298" s="496"/>
      <c r="O298" s="496"/>
      <c r="P298" s="752" t="s">
        <v>1202</v>
      </c>
    </row>
    <row r="299" spans="1:16" ht="24">
      <c r="A299" s="496"/>
      <c r="B299" s="496"/>
      <c r="C299" s="290" t="s">
        <v>914</v>
      </c>
      <c r="D299" s="496"/>
      <c r="E299" s="834"/>
      <c r="F299" s="834"/>
      <c r="G299" s="834"/>
      <c r="H299" s="834"/>
      <c r="I299" s="290"/>
      <c r="J299" s="290"/>
      <c r="K299" s="780"/>
      <c r="L299" s="771"/>
      <c r="M299" s="771"/>
      <c r="N299" s="496"/>
      <c r="O299" s="496"/>
      <c r="P299" s="752" t="s">
        <v>1203</v>
      </c>
    </row>
    <row r="300" spans="1:16" ht="24">
      <c r="A300" s="496"/>
      <c r="B300" s="496"/>
      <c r="C300" s="290" t="s">
        <v>915</v>
      </c>
      <c r="D300" s="496"/>
      <c r="E300" s="834"/>
      <c r="F300" s="834"/>
      <c r="G300" s="834"/>
      <c r="H300" s="834"/>
      <c r="I300" s="290"/>
      <c r="J300" s="290"/>
      <c r="K300" s="780"/>
      <c r="L300" s="771"/>
      <c r="M300" s="771"/>
      <c r="N300" s="496"/>
      <c r="O300" s="496"/>
      <c r="P300" s="752" t="s">
        <v>1204</v>
      </c>
    </row>
    <row r="301" spans="1:16" ht="24">
      <c r="A301" s="496"/>
      <c r="B301" s="496"/>
      <c r="C301" s="290" t="s">
        <v>916</v>
      </c>
      <c r="D301" s="496"/>
      <c r="E301" s="834"/>
      <c r="F301" s="834"/>
      <c r="G301" s="834"/>
      <c r="H301" s="834"/>
      <c r="I301" s="290">
        <v>1</v>
      </c>
      <c r="J301" s="290">
        <v>4</v>
      </c>
      <c r="K301" s="780"/>
      <c r="L301" s="771">
        <v>7200</v>
      </c>
      <c r="M301" s="771">
        <v>7200</v>
      </c>
      <c r="N301" s="496"/>
      <c r="O301" s="496"/>
      <c r="P301" s="752" t="s">
        <v>1205</v>
      </c>
    </row>
    <row r="302" spans="1:16" ht="24">
      <c r="A302" s="496"/>
      <c r="B302" s="496"/>
      <c r="C302" s="290" t="s">
        <v>917</v>
      </c>
      <c r="D302" s="496"/>
      <c r="E302" s="834"/>
      <c r="F302" s="834"/>
      <c r="G302" s="834"/>
      <c r="H302" s="834"/>
      <c r="I302" s="290"/>
      <c r="J302" s="290"/>
      <c r="K302" s="780"/>
      <c r="L302" s="290"/>
      <c r="M302" s="290"/>
      <c r="N302" s="496"/>
      <c r="O302" s="496"/>
      <c r="P302" s="752" t="s">
        <v>1206</v>
      </c>
    </row>
    <row r="303" spans="1:16" ht="24">
      <c r="A303" s="496"/>
      <c r="B303" s="496"/>
      <c r="C303" s="290" t="s">
        <v>918</v>
      </c>
      <c r="D303" s="496"/>
      <c r="E303" s="834"/>
      <c r="F303" s="834"/>
      <c r="G303" s="834"/>
      <c r="H303" s="834"/>
      <c r="I303" s="290">
        <v>1</v>
      </c>
      <c r="J303" s="290">
        <v>2</v>
      </c>
      <c r="K303" s="780"/>
      <c r="L303" s="771">
        <v>10500</v>
      </c>
      <c r="M303" s="771">
        <v>21000</v>
      </c>
      <c r="N303" s="496"/>
      <c r="O303" s="496"/>
      <c r="P303" s="752" t="s">
        <v>1207</v>
      </c>
    </row>
    <row r="304" spans="1:16" ht="24">
      <c r="A304" s="496"/>
      <c r="B304" s="496"/>
      <c r="C304" s="290" t="s">
        <v>919</v>
      </c>
      <c r="D304" s="496"/>
      <c r="E304" s="834"/>
      <c r="F304" s="834"/>
      <c r="G304" s="834"/>
      <c r="H304" s="834"/>
      <c r="I304" s="780"/>
      <c r="J304" s="780"/>
      <c r="K304" s="780"/>
      <c r="L304" s="780"/>
      <c r="M304" s="771"/>
      <c r="N304" s="496"/>
      <c r="O304" s="496"/>
      <c r="P304" s="752" t="s">
        <v>1208</v>
      </c>
    </row>
    <row r="305" spans="1:16" ht="24">
      <c r="A305" s="496"/>
      <c r="B305" s="496"/>
      <c r="C305" s="290" t="s">
        <v>920</v>
      </c>
      <c r="D305" s="496"/>
      <c r="E305" s="834"/>
      <c r="F305" s="834"/>
      <c r="G305" s="834"/>
      <c r="H305" s="834"/>
      <c r="I305" s="290">
        <v>1</v>
      </c>
      <c r="J305" s="290">
        <v>2</v>
      </c>
      <c r="K305" s="780"/>
      <c r="L305" s="771">
        <v>9000</v>
      </c>
      <c r="M305" s="771">
        <v>18000</v>
      </c>
      <c r="N305" s="496"/>
      <c r="O305" s="496"/>
      <c r="P305" s="752" t="s">
        <v>1209</v>
      </c>
    </row>
    <row r="306" spans="1:16" ht="24">
      <c r="A306" s="496"/>
      <c r="B306" s="496"/>
      <c r="C306" s="290" t="s">
        <v>921</v>
      </c>
      <c r="D306" s="496"/>
      <c r="E306" s="834"/>
      <c r="F306" s="834"/>
      <c r="G306" s="834"/>
      <c r="H306" s="834"/>
      <c r="I306" s="290"/>
      <c r="J306" s="290"/>
      <c r="K306" s="780"/>
      <c r="L306" s="290"/>
      <c r="M306" s="290"/>
      <c r="N306" s="496"/>
      <c r="O306" s="496"/>
      <c r="P306" s="752" t="s">
        <v>1210</v>
      </c>
    </row>
    <row r="307" spans="1:16" ht="24">
      <c r="A307" s="496"/>
      <c r="B307" s="496"/>
      <c r="C307" s="290" t="s">
        <v>922</v>
      </c>
      <c r="D307" s="496"/>
      <c r="E307" s="834"/>
      <c r="F307" s="834"/>
      <c r="G307" s="834"/>
      <c r="H307" s="834"/>
      <c r="I307" s="290">
        <v>1</v>
      </c>
      <c r="J307" s="290">
        <v>2</v>
      </c>
      <c r="K307" s="780"/>
      <c r="L307" s="771">
        <v>9000</v>
      </c>
      <c r="M307" s="771">
        <v>18000</v>
      </c>
      <c r="N307" s="496"/>
      <c r="O307" s="496"/>
      <c r="P307" s="752" t="s">
        <v>1211</v>
      </c>
    </row>
    <row r="308" spans="1:16" ht="24">
      <c r="A308" s="496"/>
      <c r="B308" s="496"/>
      <c r="C308" s="290" t="s">
        <v>921</v>
      </c>
      <c r="D308" s="496"/>
      <c r="E308" s="834"/>
      <c r="F308" s="834"/>
      <c r="G308" s="834"/>
      <c r="H308" s="834"/>
      <c r="I308" s="290"/>
      <c r="J308" s="290"/>
      <c r="K308" s="780"/>
      <c r="L308" s="290"/>
      <c r="M308" s="290"/>
      <c r="N308" s="496"/>
      <c r="O308" s="496"/>
      <c r="P308" s="752" t="s">
        <v>1212</v>
      </c>
    </row>
    <row r="309" spans="1:16" ht="21" customHeight="1">
      <c r="A309" s="496"/>
      <c r="B309" s="496"/>
      <c r="C309" s="290" t="s">
        <v>923</v>
      </c>
      <c r="D309" s="496"/>
      <c r="E309" s="834"/>
      <c r="F309" s="834"/>
      <c r="G309" s="834"/>
      <c r="H309" s="834"/>
      <c r="I309" s="290">
        <v>1</v>
      </c>
      <c r="J309" s="290"/>
      <c r="K309" s="780"/>
      <c r="L309" s="771">
        <v>28800</v>
      </c>
      <c r="M309" s="771">
        <v>28800</v>
      </c>
      <c r="N309" s="496"/>
      <c r="O309" s="496"/>
      <c r="P309" s="752" t="s">
        <v>1213</v>
      </c>
    </row>
    <row r="310" spans="1:16" ht="24">
      <c r="A310" s="496"/>
      <c r="B310" s="496"/>
      <c r="C310" s="290" t="s">
        <v>924</v>
      </c>
      <c r="D310" s="496"/>
      <c r="E310" s="834"/>
      <c r="F310" s="834"/>
      <c r="G310" s="834"/>
      <c r="H310" s="834"/>
      <c r="I310" s="290"/>
      <c r="J310" s="290"/>
      <c r="K310" s="780"/>
      <c r="L310" s="771"/>
      <c r="M310" s="771"/>
      <c r="N310" s="496"/>
      <c r="O310" s="496"/>
      <c r="P310" s="752" t="s">
        <v>1214</v>
      </c>
    </row>
    <row r="311" spans="1:16" ht="24">
      <c r="A311" s="496"/>
      <c r="B311" s="496"/>
      <c r="C311" s="290" t="s">
        <v>925</v>
      </c>
      <c r="D311" s="496"/>
      <c r="E311" s="834"/>
      <c r="F311" s="834"/>
      <c r="G311" s="834"/>
      <c r="H311" s="834"/>
      <c r="I311" s="290"/>
      <c r="J311" s="290"/>
      <c r="K311" s="780"/>
      <c r="L311" s="771"/>
      <c r="M311" s="771"/>
      <c r="N311" s="496"/>
      <c r="O311" s="496"/>
      <c r="P311" s="752"/>
    </row>
    <row r="312" spans="1:16" ht="24">
      <c r="A312" s="496"/>
      <c r="B312" s="496"/>
      <c r="C312" s="290" t="s">
        <v>926</v>
      </c>
      <c r="D312" s="496"/>
      <c r="E312" s="834"/>
      <c r="F312" s="834"/>
      <c r="G312" s="834"/>
      <c r="H312" s="834"/>
      <c r="I312" s="290">
        <v>1</v>
      </c>
      <c r="J312" s="290"/>
      <c r="K312" s="780"/>
      <c r="L312" s="771">
        <v>1360</v>
      </c>
      <c r="M312" s="771">
        <v>1360</v>
      </c>
      <c r="N312" s="496"/>
      <c r="O312" s="496"/>
      <c r="P312" s="752"/>
    </row>
    <row r="313" spans="1:16" ht="24">
      <c r="A313" s="496"/>
      <c r="B313" s="496"/>
      <c r="C313" s="290" t="s">
        <v>927</v>
      </c>
      <c r="D313" s="496"/>
      <c r="E313" s="834"/>
      <c r="F313" s="834"/>
      <c r="G313" s="834"/>
      <c r="H313" s="834"/>
      <c r="I313" s="290">
        <v>1</v>
      </c>
      <c r="J313" s="290"/>
      <c r="K313" s="290"/>
      <c r="L313" s="771">
        <v>5000</v>
      </c>
      <c r="M313" s="771">
        <v>5000</v>
      </c>
      <c r="N313" s="496"/>
      <c r="O313" s="496"/>
      <c r="P313" s="752"/>
    </row>
    <row r="314" spans="1:16" ht="24">
      <c r="A314" s="496"/>
      <c r="B314" s="496"/>
      <c r="C314" s="743" t="s">
        <v>928</v>
      </c>
      <c r="D314" s="496"/>
      <c r="E314" s="834"/>
      <c r="F314" s="834"/>
      <c r="G314" s="834"/>
      <c r="H314" s="834"/>
      <c r="I314" s="290"/>
      <c r="J314" s="290"/>
      <c r="K314" s="290"/>
      <c r="L314" s="744"/>
      <c r="M314" s="744"/>
      <c r="N314" s="496"/>
      <c r="O314" s="496"/>
      <c r="P314" s="752"/>
    </row>
    <row r="315" spans="1:16" ht="24">
      <c r="A315" s="496"/>
      <c r="B315" s="496"/>
      <c r="C315" s="751" t="s">
        <v>929</v>
      </c>
      <c r="D315" s="496"/>
      <c r="E315" s="834"/>
      <c r="F315" s="834"/>
      <c r="G315" s="834"/>
      <c r="H315" s="834"/>
      <c r="I315" s="290"/>
      <c r="J315" s="290"/>
      <c r="K315" s="290"/>
      <c r="L315" s="744"/>
      <c r="M315" s="806">
        <f>SUM(M317:M337)</f>
        <v>504000</v>
      </c>
      <c r="N315" s="496"/>
      <c r="O315" s="496"/>
      <c r="P315" s="752"/>
    </row>
    <row r="316" spans="1:16" ht="24">
      <c r="A316" s="496"/>
      <c r="B316" s="496"/>
      <c r="C316" s="751" t="s">
        <v>930</v>
      </c>
      <c r="D316" s="496"/>
      <c r="E316" s="834"/>
      <c r="F316" s="834"/>
      <c r="G316" s="834"/>
      <c r="H316" s="834"/>
      <c r="I316" s="290"/>
      <c r="J316" s="290"/>
      <c r="K316" s="290"/>
      <c r="L316" s="744"/>
      <c r="M316" s="744"/>
      <c r="N316" s="496"/>
      <c r="O316" s="496"/>
      <c r="P316" s="752"/>
    </row>
    <row r="317" spans="1:16" ht="24">
      <c r="A317" s="496"/>
      <c r="B317" s="496"/>
      <c r="C317" s="290" t="s">
        <v>931</v>
      </c>
      <c r="D317" s="496"/>
      <c r="E317" s="834"/>
      <c r="F317" s="834"/>
      <c r="G317" s="834"/>
      <c r="H317" s="834"/>
      <c r="I317" s="290">
        <v>1</v>
      </c>
      <c r="J317" s="290">
        <v>3</v>
      </c>
      <c r="K317" s="290"/>
      <c r="L317" s="744">
        <v>50400</v>
      </c>
      <c r="M317" s="744">
        <v>50400</v>
      </c>
      <c r="N317" s="496"/>
      <c r="O317" s="496"/>
      <c r="P317" s="781" t="s">
        <v>185</v>
      </c>
    </row>
    <row r="318" spans="1:16" ht="24">
      <c r="A318" s="496"/>
      <c r="B318" s="496"/>
      <c r="C318" s="753" t="s">
        <v>932</v>
      </c>
      <c r="D318" s="496"/>
      <c r="E318" s="834"/>
      <c r="F318" s="834"/>
      <c r="G318" s="834"/>
      <c r="H318" s="834"/>
      <c r="I318" s="290">
        <v>6</v>
      </c>
      <c r="J318" s="290"/>
      <c r="K318" s="290"/>
      <c r="L318" s="744">
        <v>5000</v>
      </c>
      <c r="M318" s="744">
        <v>30000</v>
      </c>
      <c r="N318" s="496"/>
      <c r="O318" s="496"/>
      <c r="P318" s="752" t="s">
        <v>1215</v>
      </c>
    </row>
    <row r="319" spans="1:16" ht="24">
      <c r="A319" s="496"/>
      <c r="B319" s="496"/>
      <c r="C319" s="319" t="s">
        <v>933</v>
      </c>
      <c r="D319" s="496"/>
      <c r="E319" s="834"/>
      <c r="F319" s="834"/>
      <c r="G319" s="834"/>
      <c r="H319" s="834"/>
      <c r="I319" s="290"/>
      <c r="J319" s="290"/>
      <c r="K319" s="290"/>
      <c r="L319" s="290"/>
      <c r="M319" s="290"/>
      <c r="N319" s="496"/>
      <c r="O319" s="496"/>
      <c r="P319" s="752" t="s">
        <v>1216</v>
      </c>
    </row>
    <row r="320" spans="1:16" ht="24">
      <c r="A320" s="496"/>
      <c r="B320" s="496"/>
      <c r="C320" s="319" t="s">
        <v>934</v>
      </c>
      <c r="D320" s="496"/>
      <c r="E320" s="834"/>
      <c r="F320" s="834"/>
      <c r="G320" s="834"/>
      <c r="H320" s="834"/>
      <c r="I320" s="290">
        <v>1</v>
      </c>
      <c r="J320" s="290"/>
      <c r="K320" s="290"/>
      <c r="L320" s="290"/>
      <c r="M320" s="744">
        <v>35000</v>
      </c>
      <c r="N320" s="496"/>
      <c r="O320" s="496"/>
      <c r="P320" s="752" t="s">
        <v>1217</v>
      </c>
    </row>
    <row r="321" spans="1:16" ht="24">
      <c r="A321" s="496"/>
      <c r="B321" s="496"/>
      <c r="C321" s="290" t="s">
        <v>935</v>
      </c>
      <c r="D321" s="496"/>
      <c r="E321" s="834"/>
      <c r="F321" s="834"/>
      <c r="G321" s="834"/>
      <c r="H321" s="834"/>
      <c r="I321" s="290"/>
      <c r="J321" s="290"/>
      <c r="K321" s="290"/>
      <c r="L321" s="290"/>
      <c r="M321" s="290"/>
      <c r="N321" s="496"/>
      <c r="O321" s="496"/>
      <c r="P321" s="752" t="s">
        <v>1218</v>
      </c>
    </row>
    <row r="322" spans="1:16" ht="24">
      <c r="A322" s="496"/>
      <c r="B322" s="496"/>
      <c r="C322" s="753" t="s">
        <v>936</v>
      </c>
      <c r="D322" s="496"/>
      <c r="E322" s="834"/>
      <c r="F322" s="834"/>
      <c r="G322" s="834"/>
      <c r="H322" s="834"/>
      <c r="I322" s="290">
        <v>40</v>
      </c>
      <c r="J322" s="290"/>
      <c r="K322" s="290"/>
      <c r="L322" s="771">
        <v>1000</v>
      </c>
      <c r="M322" s="744">
        <v>40000</v>
      </c>
      <c r="N322" s="496"/>
      <c r="O322" s="496"/>
      <c r="P322" s="752" t="s">
        <v>1219</v>
      </c>
    </row>
    <row r="323" spans="1:16" ht="24">
      <c r="A323" s="496"/>
      <c r="B323" s="496"/>
      <c r="C323" s="290" t="s">
        <v>937</v>
      </c>
      <c r="D323" s="496"/>
      <c r="E323" s="834"/>
      <c r="F323" s="834"/>
      <c r="G323" s="834"/>
      <c r="H323" s="834"/>
      <c r="I323" s="290"/>
      <c r="J323" s="290"/>
      <c r="K323" s="290"/>
      <c r="L323" s="771"/>
      <c r="M323" s="744"/>
      <c r="N323" s="496"/>
      <c r="O323" s="496"/>
      <c r="P323" s="752" t="s">
        <v>1220</v>
      </c>
    </row>
    <row r="324" spans="1:16" ht="24">
      <c r="A324" s="496"/>
      <c r="B324" s="496"/>
      <c r="C324" s="290" t="s">
        <v>938</v>
      </c>
      <c r="D324" s="496"/>
      <c r="E324" s="834"/>
      <c r="F324" s="834"/>
      <c r="G324" s="834"/>
      <c r="H324" s="834"/>
      <c r="I324" s="290"/>
      <c r="J324" s="290"/>
      <c r="K324" s="290"/>
      <c r="L324" s="290"/>
      <c r="M324" s="290"/>
      <c r="N324" s="496"/>
      <c r="O324" s="496"/>
      <c r="P324" s="752" t="s">
        <v>1221</v>
      </c>
    </row>
    <row r="325" spans="1:16" ht="24">
      <c r="A325" s="496"/>
      <c r="B325" s="496"/>
      <c r="C325" s="290" t="s">
        <v>939</v>
      </c>
      <c r="D325" s="496"/>
      <c r="E325" s="834"/>
      <c r="F325" s="834"/>
      <c r="G325" s="834"/>
      <c r="H325" s="834"/>
      <c r="I325" s="290">
        <v>40</v>
      </c>
      <c r="J325" s="290"/>
      <c r="K325" s="290"/>
      <c r="L325" s="290">
        <v>200</v>
      </c>
      <c r="M325" s="744">
        <v>8000</v>
      </c>
      <c r="N325" s="496"/>
      <c r="O325" s="496"/>
      <c r="P325" s="752"/>
    </row>
    <row r="326" spans="1:16" ht="24">
      <c r="A326" s="496"/>
      <c r="B326" s="496"/>
      <c r="C326" s="290" t="s">
        <v>940</v>
      </c>
      <c r="D326" s="496"/>
      <c r="E326" s="834"/>
      <c r="F326" s="834"/>
      <c r="G326" s="834"/>
      <c r="H326" s="834"/>
      <c r="I326" s="290"/>
      <c r="J326" s="290"/>
      <c r="K326" s="290"/>
      <c r="L326" s="290"/>
      <c r="M326" s="771">
        <v>5000</v>
      </c>
      <c r="N326" s="496"/>
      <c r="O326" s="496"/>
      <c r="P326" s="781" t="s">
        <v>186</v>
      </c>
    </row>
    <row r="327" spans="1:16" ht="24">
      <c r="A327" s="496"/>
      <c r="B327" s="496"/>
      <c r="C327" s="290" t="s">
        <v>941</v>
      </c>
      <c r="D327" s="496"/>
      <c r="E327" s="834"/>
      <c r="F327" s="834"/>
      <c r="G327" s="834"/>
      <c r="H327" s="834"/>
      <c r="I327" s="290"/>
      <c r="J327" s="290"/>
      <c r="K327" s="290"/>
      <c r="L327" s="290"/>
      <c r="M327" s="290"/>
      <c r="N327" s="496"/>
      <c r="O327" s="496"/>
      <c r="P327" s="782" t="s">
        <v>1222</v>
      </c>
    </row>
    <row r="328" spans="1:16" ht="24">
      <c r="A328" s="496"/>
      <c r="B328" s="496"/>
      <c r="C328" s="290" t="s">
        <v>942</v>
      </c>
      <c r="D328" s="496"/>
      <c r="E328" s="834"/>
      <c r="F328" s="834"/>
      <c r="G328" s="834"/>
      <c r="H328" s="834"/>
      <c r="I328" s="290"/>
      <c r="J328" s="290"/>
      <c r="K328" s="290"/>
      <c r="L328" s="290"/>
      <c r="M328" s="771">
        <v>80000</v>
      </c>
      <c r="N328" s="496"/>
      <c r="O328" s="496"/>
      <c r="P328" s="752" t="s">
        <v>1223</v>
      </c>
    </row>
    <row r="329" spans="1:16" ht="24">
      <c r="A329" s="496"/>
      <c r="B329" s="496"/>
      <c r="C329" s="290" t="s">
        <v>943</v>
      </c>
      <c r="D329" s="496"/>
      <c r="E329" s="834"/>
      <c r="F329" s="834"/>
      <c r="G329" s="834"/>
      <c r="H329" s="834"/>
      <c r="I329" s="290"/>
      <c r="J329" s="290"/>
      <c r="K329" s="290"/>
      <c r="L329" s="290"/>
      <c r="M329" s="290"/>
      <c r="N329" s="496"/>
      <c r="O329" s="496"/>
      <c r="P329" s="752" t="s">
        <v>1224</v>
      </c>
    </row>
    <row r="330" spans="1:16" ht="24">
      <c r="A330" s="496"/>
      <c r="B330" s="496"/>
      <c r="C330" s="290" t="s">
        <v>944</v>
      </c>
      <c r="D330" s="496"/>
      <c r="E330" s="834"/>
      <c r="F330" s="834"/>
      <c r="G330" s="834"/>
      <c r="H330" s="834"/>
      <c r="I330" s="290">
        <v>1</v>
      </c>
      <c r="J330" s="290"/>
      <c r="K330" s="290"/>
      <c r="L330" s="771">
        <v>80000</v>
      </c>
      <c r="M330" s="771">
        <v>80000</v>
      </c>
      <c r="N330" s="496"/>
      <c r="O330" s="496"/>
      <c r="P330" s="752" t="s">
        <v>1225</v>
      </c>
    </row>
    <row r="331" spans="1:16" ht="24">
      <c r="A331" s="496"/>
      <c r="B331" s="496"/>
      <c r="C331" s="753" t="s">
        <v>945</v>
      </c>
      <c r="D331" s="496"/>
      <c r="E331" s="834"/>
      <c r="F331" s="834"/>
      <c r="G331" s="834"/>
      <c r="H331" s="834"/>
      <c r="I331" s="290">
        <v>1</v>
      </c>
      <c r="J331" s="290"/>
      <c r="K331" s="290"/>
      <c r="L331" s="771">
        <v>30000</v>
      </c>
      <c r="M331" s="771">
        <v>30000</v>
      </c>
      <c r="N331" s="496"/>
      <c r="O331" s="496"/>
      <c r="P331" s="752" t="s">
        <v>1226</v>
      </c>
    </row>
    <row r="332" spans="1:16" ht="24">
      <c r="A332" s="496"/>
      <c r="B332" s="496"/>
      <c r="C332" s="753" t="s">
        <v>946</v>
      </c>
      <c r="D332" s="496"/>
      <c r="E332" s="834"/>
      <c r="F332" s="834"/>
      <c r="G332" s="834"/>
      <c r="H332" s="834"/>
      <c r="I332" s="290"/>
      <c r="J332" s="290"/>
      <c r="K332" s="290"/>
      <c r="L332" s="290"/>
      <c r="M332" s="771">
        <v>82000</v>
      </c>
      <c r="N332" s="496"/>
      <c r="O332" s="496"/>
      <c r="P332" s="752" t="s">
        <v>1227</v>
      </c>
    </row>
    <row r="333" spans="1:16" ht="24">
      <c r="A333" s="496"/>
      <c r="B333" s="496"/>
      <c r="C333" s="290" t="s">
        <v>947</v>
      </c>
      <c r="D333" s="496"/>
      <c r="E333" s="834"/>
      <c r="F333" s="834"/>
      <c r="G333" s="834"/>
      <c r="H333" s="834"/>
      <c r="I333" s="290"/>
      <c r="J333" s="290"/>
      <c r="K333" s="290"/>
      <c r="L333" s="290"/>
      <c r="M333" s="290"/>
      <c r="N333" s="496"/>
      <c r="O333" s="496"/>
      <c r="P333" s="752" t="s">
        <v>1228</v>
      </c>
    </row>
    <row r="334" spans="1:16" ht="24">
      <c r="A334" s="496"/>
      <c r="B334" s="496"/>
      <c r="C334" s="753" t="s">
        <v>948</v>
      </c>
      <c r="D334" s="496"/>
      <c r="E334" s="834"/>
      <c r="F334" s="834"/>
      <c r="G334" s="834"/>
      <c r="H334" s="834"/>
      <c r="I334" s="290">
        <v>1</v>
      </c>
      <c r="J334" s="290"/>
      <c r="K334" s="290"/>
      <c r="L334" s="771">
        <v>30000</v>
      </c>
      <c r="M334" s="771">
        <v>30000</v>
      </c>
      <c r="N334" s="496"/>
      <c r="O334" s="496"/>
      <c r="P334" s="752" t="s">
        <v>1229</v>
      </c>
    </row>
    <row r="335" spans="1:16" ht="24">
      <c r="A335" s="496"/>
      <c r="B335" s="496"/>
      <c r="C335" s="290" t="s">
        <v>949</v>
      </c>
      <c r="D335" s="496"/>
      <c r="E335" s="834"/>
      <c r="F335" s="834"/>
      <c r="G335" s="834"/>
      <c r="H335" s="834"/>
      <c r="I335" s="290"/>
      <c r="J335" s="290"/>
      <c r="K335" s="290"/>
      <c r="L335" s="290"/>
      <c r="M335" s="771">
        <v>15600</v>
      </c>
      <c r="N335" s="496"/>
      <c r="O335" s="496"/>
      <c r="P335" s="752" t="s">
        <v>1230</v>
      </c>
    </row>
    <row r="336" spans="1:16" ht="24">
      <c r="A336" s="496"/>
      <c r="B336" s="496"/>
      <c r="C336" s="290" t="s">
        <v>950</v>
      </c>
      <c r="D336" s="496"/>
      <c r="E336" s="834"/>
      <c r="F336" s="834"/>
      <c r="G336" s="834"/>
      <c r="H336" s="834"/>
      <c r="I336" s="290"/>
      <c r="J336" s="290"/>
      <c r="K336" s="290"/>
      <c r="L336" s="290"/>
      <c r="M336" s="290"/>
      <c r="N336" s="496"/>
      <c r="O336" s="496"/>
      <c r="P336" s="752" t="s">
        <v>1231</v>
      </c>
    </row>
    <row r="337" spans="1:16" ht="24">
      <c r="A337" s="496"/>
      <c r="B337" s="496"/>
      <c r="C337" s="290" t="s">
        <v>951</v>
      </c>
      <c r="D337" s="496"/>
      <c r="E337" s="834"/>
      <c r="F337" s="834"/>
      <c r="G337" s="834"/>
      <c r="H337" s="834"/>
      <c r="I337" s="290"/>
      <c r="J337" s="290"/>
      <c r="K337" s="290"/>
      <c r="L337" s="290"/>
      <c r="M337" s="771">
        <v>18000</v>
      </c>
      <c r="N337" s="496"/>
      <c r="O337" s="496"/>
      <c r="P337" s="752" t="s">
        <v>1232</v>
      </c>
    </row>
    <row r="338" spans="1:16" ht="24">
      <c r="A338" s="496"/>
      <c r="B338" s="496"/>
      <c r="C338" s="290" t="s">
        <v>952</v>
      </c>
      <c r="D338" s="496"/>
      <c r="E338" s="834"/>
      <c r="F338" s="834"/>
      <c r="G338" s="834"/>
      <c r="H338" s="834"/>
      <c r="I338" s="290"/>
      <c r="J338" s="290"/>
      <c r="K338" s="290"/>
      <c r="L338" s="290"/>
      <c r="M338" s="290"/>
      <c r="N338" s="496"/>
      <c r="O338" s="496"/>
      <c r="P338" s="752" t="s">
        <v>1233</v>
      </c>
    </row>
    <row r="339" spans="1:16" ht="24">
      <c r="A339" s="496"/>
      <c r="B339" s="496"/>
      <c r="C339" s="743"/>
      <c r="D339" s="496"/>
      <c r="E339" s="834"/>
      <c r="F339" s="834"/>
      <c r="G339" s="834"/>
      <c r="H339" s="834"/>
      <c r="I339" s="290"/>
      <c r="J339" s="290"/>
      <c r="K339" s="290"/>
      <c r="L339" s="744"/>
      <c r="M339" s="744"/>
      <c r="N339" s="496"/>
      <c r="O339" s="496"/>
      <c r="P339" s="752" t="s">
        <v>1234</v>
      </c>
    </row>
    <row r="340" spans="1:16" ht="24">
      <c r="A340" s="496"/>
      <c r="B340" s="496"/>
      <c r="C340" s="743"/>
      <c r="D340" s="496"/>
      <c r="E340" s="834"/>
      <c r="F340" s="834"/>
      <c r="G340" s="834"/>
      <c r="H340" s="834"/>
      <c r="I340" s="290"/>
      <c r="J340" s="290"/>
      <c r="K340" s="290"/>
      <c r="L340" s="744"/>
      <c r="M340" s="744"/>
      <c r="N340" s="496"/>
      <c r="O340" s="496"/>
      <c r="P340" s="752" t="s">
        <v>1235</v>
      </c>
    </row>
    <row r="341" spans="1:16" ht="24">
      <c r="A341" s="496"/>
      <c r="B341" s="496"/>
      <c r="C341" s="743"/>
      <c r="D341" s="496"/>
      <c r="E341" s="834"/>
      <c r="F341" s="834"/>
      <c r="G341" s="834"/>
      <c r="H341" s="834"/>
      <c r="I341" s="290"/>
      <c r="J341" s="290"/>
      <c r="K341" s="290"/>
      <c r="L341" s="744"/>
      <c r="M341" s="744"/>
      <c r="N341" s="496"/>
      <c r="O341" s="496"/>
      <c r="P341" s="783" t="s">
        <v>1236</v>
      </c>
    </row>
    <row r="342" spans="1:16" ht="24">
      <c r="A342" s="496"/>
      <c r="B342" s="496"/>
      <c r="C342" s="743"/>
      <c r="D342" s="496"/>
      <c r="E342" s="834"/>
      <c r="F342" s="834"/>
      <c r="G342" s="834"/>
      <c r="H342" s="834"/>
      <c r="I342" s="290"/>
      <c r="J342" s="290"/>
      <c r="K342" s="290"/>
      <c r="L342" s="744"/>
      <c r="M342" s="744"/>
      <c r="N342" s="496"/>
      <c r="O342" s="496"/>
      <c r="P342" s="752" t="s">
        <v>1237</v>
      </c>
    </row>
    <row r="343" spans="1:16" ht="24">
      <c r="A343" s="496"/>
      <c r="B343" s="496"/>
      <c r="C343" s="743"/>
      <c r="D343" s="496"/>
      <c r="E343" s="834"/>
      <c r="F343" s="834"/>
      <c r="G343" s="834"/>
      <c r="H343" s="834"/>
      <c r="I343" s="290"/>
      <c r="J343" s="290"/>
      <c r="K343" s="290"/>
      <c r="L343" s="744"/>
      <c r="M343" s="744"/>
      <c r="N343" s="496"/>
      <c r="O343" s="496"/>
      <c r="P343" s="752" t="s">
        <v>1238</v>
      </c>
    </row>
    <row r="344" spans="1:16" ht="24">
      <c r="A344" s="496"/>
      <c r="B344" s="496"/>
      <c r="C344" s="743"/>
      <c r="D344" s="496"/>
      <c r="E344" s="834"/>
      <c r="F344" s="834"/>
      <c r="G344" s="834"/>
      <c r="H344" s="834"/>
      <c r="I344" s="290"/>
      <c r="J344" s="290"/>
      <c r="K344" s="290"/>
      <c r="L344" s="744"/>
      <c r="M344" s="744"/>
      <c r="N344" s="496"/>
      <c r="O344" s="496"/>
      <c r="P344" s="752" t="s">
        <v>1239</v>
      </c>
    </row>
    <row r="345" spans="1:16" ht="24">
      <c r="A345" s="496"/>
      <c r="B345" s="496"/>
      <c r="C345" s="743"/>
      <c r="D345" s="496"/>
      <c r="E345" s="834"/>
      <c r="F345" s="834"/>
      <c r="G345" s="834"/>
      <c r="H345" s="834"/>
      <c r="I345" s="290"/>
      <c r="J345" s="290"/>
      <c r="K345" s="290"/>
      <c r="L345" s="744"/>
      <c r="M345" s="744"/>
      <c r="N345" s="496"/>
      <c r="O345" s="496"/>
      <c r="P345" s="752" t="s">
        <v>1240</v>
      </c>
    </row>
    <row r="346" spans="1:16" ht="24">
      <c r="A346" s="496"/>
      <c r="B346" s="496"/>
      <c r="C346" s="743"/>
      <c r="D346" s="496"/>
      <c r="E346" s="834"/>
      <c r="F346" s="834"/>
      <c r="G346" s="834"/>
      <c r="H346" s="834"/>
      <c r="I346" s="290"/>
      <c r="J346" s="290"/>
      <c r="K346" s="290"/>
      <c r="L346" s="744"/>
      <c r="M346" s="744"/>
      <c r="N346" s="496"/>
      <c r="O346" s="496"/>
      <c r="P346" s="752" t="s">
        <v>1241</v>
      </c>
    </row>
    <row r="347" spans="1:16" ht="24">
      <c r="A347" s="496"/>
      <c r="B347" s="496"/>
      <c r="C347" s="743"/>
      <c r="D347" s="496"/>
      <c r="E347" s="834"/>
      <c r="F347" s="834"/>
      <c r="G347" s="834"/>
      <c r="H347" s="834"/>
      <c r="I347" s="290"/>
      <c r="J347" s="290"/>
      <c r="K347" s="290"/>
      <c r="L347" s="744"/>
      <c r="M347" s="744"/>
      <c r="N347" s="496"/>
      <c r="O347" s="496"/>
      <c r="P347" s="752" t="s">
        <v>1242</v>
      </c>
    </row>
    <row r="348" spans="1:16" ht="24">
      <c r="A348" s="496"/>
      <c r="B348" s="496"/>
      <c r="C348" s="837" t="s">
        <v>953</v>
      </c>
      <c r="D348" s="496"/>
      <c r="E348" s="834"/>
      <c r="F348" s="834"/>
      <c r="G348" s="834"/>
      <c r="H348" s="834"/>
      <c r="I348" s="290"/>
      <c r="J348" s="290"/>
      <c r="K348" s="290"/>
      <c r="L348" s="744"/>
      <c r="M348" s="806">
        <f>SUM(M351:M372)</f>
        <v>705600</v>
      </c>
      <c r="N348" s="496"/>
      <c r="O348" s="496"/>
      <c r="P348" s="752"/>
    </row>
    <row r="349" spans="1:16" ht="24">
      <c r="A349" s="496"/>
      <c r="B349" s="496"/>
      <c r="C349" s="751" t="s">
        <v>954</v>
      </c>
      <c r="D349" s="496"/>
      <c r="E349" s="834"/>
      <c r="F349" s="834"/>
      <c r="G349" s="834"/>
      <c r="H349" s="834"/>
      <c r="I349" s="290"/>
      <c r="J349" s="290"/>
      <c r="K349" s="290"/>
      <c r="L349" s="744"/>
      <c r="M349" s="744"/>
      <c r="N349" s="496"/>
      <c r="O349" s="496"/>
      <c r="P349" s="752"/>
    </row>
    <row r="350" spans="1:16" ht="24">
      <c r="A350" s="496"/>
      <c r="B350" s="496"/>
      <c r="C350" s="751" t="s">
        <v>955</v>
      </c>
      <c r="D350" s="496"/>
      <c r="E350" s="834"/>
      <c r="F350" s="834"/>
      <c r="G350" s="834"/>
      <c r="H350" s="834"/>
      <c r="I350" s="290"/>
      <c r="J350" s="290"/>
      <c r="K350" s="290"/>
      <c r="L350" s="744"/>
      <c r="M350" s="744"/>
      <c r="N350" s="496"/>
      <c r="O350" s="496"/>
      <c r="P350" s="752"/>
    </row>
    <row r="351" spans="1:16" ht="24">
      <c r="A351" s="496"/>
      <c r="B351" s="496"/>
      <c r="C351" s="290" t="s">
        <v>931</v>
      </c>
      <c r="D351" s="496"/>
      <c r="E351" s="834"/>
      <c r="F351" s="834"/>
      <c r="G351" s="834"/>
      <c r="H351" s="834"/>
      <c r="I351" s="290">
        <v>1</v>
      </c>
      <c r="J351" s="290">
        <v>1</v>
      </c>
      <c r="K351" s="290"/>
      <c r="L351" s="771">
        <v>70560</v>
      </c>
      <c r="M351" s="771">
        <v>70560</v>
      </c>
      <c r="N351" s="496"/>
      <c r="O351" s="496"/>
      <c r="P351" s="778" t="s">
        <v>185</v>
      </c>
    </row>
    <row r="352" spans="1:16" ht="24">
      <c r="A352" s="496"/>
      <c r="B352" s="496"/>
      <c r="C352" s="290" t="s">
        <v>956</v>
      </c>
      <c r="D352" s="496"/>
      <c r="E352" s="834"/>
      <c r="F352" s="834"/>
      <c r="G352" s="834"/>
      <c r="H352" s="834"/>
      <c r="I352" s="290">
        <v>1</v>
      </c>
      <c r="J352" s="290">
        <v>30</v>
      </c>
      <c r="K352" s="290"/>
      <c r="L352" s="290">
        <v>100</v>
      </c>
      <c r="M352" s="771">
        <v>30000</v>
      </c>
      <c r="N352" s="496"/>
      <c r="O352" s="496"/>
      <c r="P352" s="752" t="s">
        <v>1243</v>
      </c>
    </row>
    <row r="353" spans="1:16" ht="24">
      <c r="A353" s="496"/>
      <c r="B353" s="496"/>
      <c r="C353" s="290" t="s">
        <v>957</v>
      </c>
      <c r="D353" s="496"/>
      <c r="E353" s="834"/>
      <c r="F353" s="834"/>
      <c r="G353" s="834"/>
      <c r="H353" s="834"/>
      <c r="I353" s="290">
        <v>5</v>
      </c>
      <c r="J353" s="290"/>
      <c r="K353" s="290"/>
      <c r="L353" s="771">
        <v>3000</v>
      </c>
      <c r="M353" s="771">
        <v>15000</v>
      </c>
      <c r="N353" s="496"/>
      <c r="O353" s="496"/>
      <c r="P353" s="752" t="s">
        <v>1244</v>
      </c>
    </row>
    <row r="354" spans="1:16" ht="24">
      <c r="A354" s="496"/>
      <c r="B354" s="496"/>
      <c r="C354" s="290" t="s">
        <v>958</v>
      </c>
      <c r="D354" s="496"/>
      <c r="E354" s="834"/>
      <c r="F354" s="834"/>
      <c r="G354" s="834"/>
      <c r="H354" s="834"/>
      <c r="I354" s="290">
        <v>5</v>
      </c>
      <c r="J354" s="290">
        <v>40</v>
      </c>
      <c r="K354" s="290"/>
      <c r="L354" s="290">
        <v>130</v>
      </c>
      <c r="M354" s="771">
        <v>26000</v>
      </c>
      <c r="N354" s="496"/>
      <c r="O354" s="496"/>
      <c r="P354" s="752" t="s">
        <v>1245</v>
      </c>
    </row>
    <row r="355" spans="1:16" ht="24">
      <c r="A355" s="496"/>
      <c r="B355" s="496"/>
      <c r="C355" s="290" t="s">
        <v>959</v>
      </c>
      <c r="D355" s="496"/>
      <c r="E355" s="834"/>
      <c r="F355" s="834"/>
      <c r="G355" s="834"/>
      <c r="H355" s="834"/>
      <c r="I355" s="290">
        <v>3</v>
      </c>
      <c r="J355" s="290">
        <v>40</v>
      </c>
      <c r="K355" s="290"/>
      <c r="L355" s="290">
        <v>130</v>
      </c>
      <c r="M355" s="771">
        <v>78000</v>
      </c>
      <c r="N355" s="496"/>
      <c r="O355" s="496"/>
      <c r="P355" s="752" t="s">
        <v>1246</v>
      </c>
    </row>
    <row r="356" spans="1:16" ht="24">
      <c r="A356" s="496"/>
      <c r="B356" s="496"/>
      <c r="C356" s="290" t="s">
        <v>960</v>
      </c>
      <c r="D356" s="496"/>
      <c r="E356" s="834"/>
      <c r="F356" s="834"/>
      <c r="G356" s="834"/>
      <c r="H356" s="834"/>
      <c r="I356" s="290">
        <v>50</v>
      </c>
      <c r="J356" s="290"/>
      <c r="K356" s="290"/>
      <c r="L356" s="290">
        <v>500</v>
      </c>
      <c r="M356" s="771">
        <v>25000</v>
      </c>
      <c r="N356" s="496"/>
      <c r="O356" s="496"/>
      <c r="P356" s="784" t="s">
        <v>1247</v>
      </c>
    </row>
    <row r="357" spans="1:16" ht="24">
      <c r="A357" s="496"/>
      <c r="B357" s="496"/>
      <c r="C357" s="290" t="s">
        <v>1578</v>
      </c>
      <c r="D357" s="496"/>
      <c r="E357" s="834"/>
      <c r="F357" s="834"/>
      <c r="G357" s="834"/>
      <c r="H357" s="834"/>
      <c r="I357" s="290">
        <v>5</v>
      </c>
      <c r="J357" s="290"/>
      <c r="K357" s="290"/>
      <c r="L357" s="771">
        <v>3000</v>
      </c>
      <c r="M357" s="771">
        <v>15000</v>
      </c>
      <c r="N357" s="496"/>
      <c r="O357" s="496"/>
      <c r="P357" s="752" t="s">
        <v>1248</v>
      </c>
    </row>
    <row r="358" spans="1:16" ht="24">
      <c r="A358" s="496"/>
      <c r="B358" s="496"/>
      <c r="C358" s="290" t="s">
        <v>1579</v>
      </c>
      <c r="D358" s="496"/>
      <c r="E358" s="834"/>
      <c r="F358" s="834"/>
      <c r="G358" s="834"/>
      <c r="H358" s="834"/>
      <c r="I358" s="290">
        <v>5</v>
      </c>
      <c r="J358" s="290">
        <v>40</v>
      </c>
      <c r="K358" s="290"/>
      <c r="L358" s="290">
        <v>130</v>
      </c>
      <c r="M358" s="771">
        <v>26000</v>
      </c>
      <c r="N358" s="496"/>
      <c r="O358" s="496"/>
      <c r="P358" s="752" t="s">
        <v>1249</v>
      </c>
    </row>
    <row r="359" spans="1:16" ht="24">
      <c r="A359" s="496"/>
      <c r="B359" s="496"/>
      <c r="C359" s="290" t="s">
        <v>1580</v>
      </c>
      <c r="D359" s="496"/>
      <c r="E359" s="834"/>
      <c r="F359" s="834"/>
      <c r="G359" s="834"/>
      <c r="H359" s="834"/>
      <c r="I359" s="290">
        <v>1</v>
      </c>
      <c r="J359" s="290"/>
      <c r="K359" s="290"/>
      <c r="L359" s="771">
        <v>100000</v>
      </c>
      <c r="M359" s="771">
        <v>100000</v>
      </c>
      <c r="N359" s="496"/>
      <c r="O359" s="496"/>
      <c r="P359" s="752" t="s">
        <v>1250</v>
      </c>
    </row>
    <row r="360" spans="1:16" ht="24">
      <c r="A360" s="496"/>
      <c r="B360" s="496"/>
      <c r="C360" s="290" t="s">
        <v>961</v>
      </c>
      <c r="D360" s="496"/>
      <c r="E360" s="834"/>
      <c r="F360" s="834"/>
      <c r="G360" s="834"/>
      <c r="H360" s="834"/>
      <c r="I360" s="290">
        <v>1</v>
      </c>
      <c r="J360" s="290"/>
      <c r="K360" s="290"/>
      <c r="L360" s="771">
        <v>10000</v>
      </c>
      <c r="M360" s="771">
        <v>10000</v>
      </c>
      <c r="N360" s="496"/>
      <c r="O360" s="496"/>
      <c r="P360" s="752" t="s">
        <v>1251</v>
      </c>
    </row>
    <row r="361" spans="1:16" ht="24">
      <c r="A361" s="496"/>
      <c r="B361" s="496"/>
      <c r="C361" s="290" t="s">
        <v>962</v>
      </c>
      <c r="D361" s="496"/>
      <c r="E361" s="834"/>
      <c r="F361" s="834"/>
      <c r="G361" s="834"/>
      <c r="H361" s="834"/>
      <c r="I361" s="290"/>
      <c r="J361" s="290"/>
      <c r="K361" s="290"/>
      <c r="L361" s="290"/>
      <c r="M361" s="290"/>
      <c r="N361" s="496"/>
      <c r="O361" s="496"/>
      <c r="P361" s="752" t="s">
        <v>1252</v>
      </c>
    </row>
    <row r="362" spans="1:16" ht="24">
      <c r="A362" s="496"/>
      <c r="B362" s="496"/>
      <c r="C362" s="290" t="s">
        <v>963</v>
      </c>
      <c r="D362" s="496"/>
      <c r="E362" s="834"/>
      <c r="F362" s="834"/>
      <c r="G362" s="834"/>
      <c r="H362" s="834"/>
      <c r="I362" s="290">
        <v>1</v>
      </c>
      <c r="J362" s="290"/>
      <c r="K362" s="290"/>
      <c r="L362" s="771">
        <v>25000</v>
      </c>
      <c r="M362" s="771">
        <v>25000</v>
      </c>
      <c r="N362" s="496"/>
      <c r="O362" s="496"/>
      <c r="P362" s="752" t="s">
        <v>1253</v>
      </c>
    </row>
    <row r="363" spans="1:16" ht="24">
      <c r="A363" s="496"/>
      <c r="B363" s="496"/>
      <c r="C363" s="290" t="s">
        <v>964</v>
      </c>
      <c r="D363" s="496"/>
      <c r="E363" s="834"/>
      <c r="F363" s="834"/>
      <c r="G363" s="834"/>
      <c r="H363" s="834"/>
      <c r="I363" s="290">
        <v>1</v>
      </c>
      <c r="J363" s="290"/>
      <c r="K363" s="290"/>
      <c r="L363" s="771">
        <v>12000</v>
      </c>
      <c r="M363" s="771">
        <v>12000</v>
      </c>
      <c r="N363" s="496"/>
      <c r="O363" s="496"/>
      <c r="P363" s="752" t="s">
        <v>1254</v>
      </c>
    </row>
    <row r="364" spans="1:16" ht="24">
      <c r="A364" s="496"/>
      <c r="B364" s="496"/>
      <c r="C364" s="290" t="s">
        <v>965</v>
      </c>
      <c r="D364" s="496"/>
      <c r="E364" s="834"/>
      <c r="F364" s="834"/>
      <c r="G364" s="834"/>
      <c r="H364" s="834"/>
      <c r="I364" s="290">
        <v>1</v>
      </c>
      <c r="J364" s="290"/>
      <c r="K364" s="290"/>
      <c r="L364" s="771">
        <v>10000</v>
      </c>
      <c r="M364" s="771">
        <v>10000</v>
      </c>
      <c r="N364" s="496"/>
      <c r="O364" s="496"/>
      <c r="P364" s="752" t="s">
        <v>1255</v>
      </c>
    </row>
    <row r="365" spans="1:16" ht="24">
      <c r="A365" s="496"/>
      <c r="B365" s="496"/>
      <c r="C365" s="290" t="s">
        <v>1581</v>
      </c>
      <c r="D365" s="496"/>
      <c r="E365" s="834"/>
      <c r="F365" s="834"/>
      <c r="G365" s="834"/>
      <c r="H365" s="834"/>
      <c r="I365" s="290">
        <v>1</v>
      </c>
      <c r="J365" s="290"/>
      <c r="K365" s="290"/>
      <c r="L365" s="771">
        <v>150000</v>
      </c>
      <c r="M365" s="771">
        <v>150000</v>
      </c>
      <c r="N365" s="496"/>
      <c r="O365" s="496"/>
      <c r="P365" s="752" t="s">
        <v>1256</v>
      </c>
    </row>
    <row r="366" spans="1:16" ht="24">
      <c r="A366" s="496"/>
      <c r="B366" s="496"/>
      <c r="C366" s="290" t="s">
        <v>966</v>
      </c>
      <c r="D366" s="496"/>
      <c r="E366" s="834"/>
      <c r="F366" s="834"/>
      <c r="G366" s="834"/>
      <c r="H366" s="834"/>
      <c r="I366" s="290">
        <v>1</v>
      </c>
      <c r="J366" s="290"/>
      <c r="K366" s="290"/>
      <c r="L366" s="771">
        <v>15000</v>
      </c>
      <c r="M366" s="771">
        <v>15000</v>
      </c>
      <c r="N366" s="496"/>
      <c r="O366" s="496"/>
      <c r="P366" s="752" t="s">
        <v>1257</v>
      </c>
    </row>
    <row r="367" spans="1:16" ht="24">
      <c r="A367" s="496"/>
      <c r="B367" s="496"/>
      <c r="C367" s="290" t="s">
        <v>1582</v>
      </c>
      <c r="D367" s="496"/>
      <c r="E367" s="834"/>
      <c r="F367" s="834"/>
      <c r="G367" s="834"/>
      <c r="H367" s="834"/>
      <c r="I367" s="290">
        <v>1</v>
      </c>
      <c r="J367" s="290"/>
      <c r="K367" s="290"/>
      <c r="L367" s="771">
        <v>7500</v>
      </c>
      <c r="M367" s="771">
        <v>7500</v>
      </c>
      <c r="N367" s="496"/>
      <c r="O367" s="496"/>
      <c r="P367" s="752" t="s">
        <v>1258</v>
      </c>
    </row>
    <row r="368" spans="1:16" ht="24">
      <c r="A368" s="496"/>
      <c r="B368" s="496"/>
      <c r="C368" s="290" t="s">
        <v>967</v>
      </c>
      <c r="D368" s="496"/>
      <c r="E368" s="834"/>
      <c r="F368" s="834"/>
      <c r="G368" s="834"/>
      <c r="H368" s="834"/>
      <c r="I368" s="290">
        <v>2</v>
      </c>
      <c r="J368" s="290">
        <v>30</v>
      </c>
      <c r="K368" s="290"/>
      <c r="L368" s="290">
        <v>130</v>
      </c>
      <c r="M368" s="771">
        <v>3900</v>
      </c>
      <c r="N368" s="496"/>
      <c r="O368" s="496"/>
      <c r="P368" s="752" t="s">
        <v>1259</v>
      </c>
    </row>
    <row r="369" spans="1:16" ht="24">
      <c r="A369" s="496"/>
      <c r="B369" s="496"/>
      <c r="C369" s="290" t="s">
        <v>968</v>
      </c>
      <c r="D369" s="496"/>
      <c r="E369" s="834"/>
      <c r="F369" s="834"/>
      <c r="G369" s="834"/>
      <c r="H369" s="834"/>
      <c r="I369" s="290"/>
      <c r="J369" s="290"/>
      <c r="K369" s="290"/>
      <c r="L369" s="290"/>
      <c r="M369" s="290"/>
      <c r="N369" s="496"/>
      <c r="O369" s="496"/>
      <c r="P369" s="752" t="s">
        <v>1260</v>
      </c>
    </row>
    <row r="370" spans="1:16" ht="24">
      <c r="A370" s="496"/>
      <c r="B370" s="496"/>
      <c r="C370" s="290" t="s">
        <v>1583</v>
      </c>
      <c r="D370" s="496"/>
      <c r="E370" s="834"/>
      <c r="F370" s="834"/>
      <c r="G370" s="834"/>
      <c r="H370" s="834"/>
      <c r="I370" s="290">
        <v>1</v>
      </c>
      <c r="J370" s="290"/>
      <c r="K370" s="290"/>
      <c r="L370" s="771">
        <v>13080</v>
      </c>
      <c r="M370" s="771">
        <v>13080</v>
      </c>
      <c r="N370" s="496"/>
      <c r="O370" s="496"/>
      <c r="P370" s="752" t="s">
        <v>1261</v>
      </c>
    </row>
    <row r="371" spans="1:16" ht="24">
      <c r="A371" s="496"/>
      <c r="B371" s="496"/>
      <c r="C371" s="290" t="s">
        <v>969</v>
      </c>
      <c r="D371" s="496"/>
      <c r="E371" s="834"/>
      <c r="F371" s="834"/>
      <c r="G371" s="834"/>
      <c r="H371" s="834"/>
      <c r="I371" s="290">
        <v>1</v>
      </c>
      <c r="J371" s="290"/>
      <c r="K371" s="290"/>
      <c r="L371" s="771">
        <v>3000</v>
      </c>
      <c r="M371" s="771">
        <v>3000</v>
      </c>
      <c r="N371" s="496"/>
      <c r="O371" s="496"/>
      <c r="P371" s="752" t="s">
        <v>1262</v>
      </c>
    </row>
    <row r="372" spans="1:16" ht="24">
      <c r="A372" s="496"/>
      <c r="B372" s="496"/>
      <c r="C372" s="290" t="s">
        <v>970</v>
      </c>
      <c r="D372" s="496"/>
      <c r="E372" s="834"/>
      <c r="F372" s="834"/>
      <c r="G372" s="834"/>
      <c r="H372" s="834"/>
      <c r="I372" s="290">
        <v>1</v>
      </c>
      <c r="J372" s="290"/>
      <c r="K372" s="290"/>
      <c r="L372" s="771">
        <v>70560</v>
      </c>
      <c r="M372" s="771">
        <v>70560</v>
      </c>
      <c r="N372" s="496"/>
      <c r="O372" s="496"/>
      <c r="P372" s="752" t="s">
        <v>1263</v>
      </c>
    </row>
    <row r="373" spans="1:16" ht="24">
      <c r="A373" s="496"/>
      <c r="B373" s="496"/>
      <c r="C373" s="496"/>
      <c r="D373" s="496"/>
      <c r="E373" s="834"/>
      <c r="F373" s="834"/>
      <c r="G373" s="834"/>
      <c r="H373" s="834"/>
      <c r="I373" s="496"/>
      <c r="J373" s="496"/>
      <c r="K373" s="496"/>
      <c r="L373" s="496"/>
      <c r="M373" s="496"/>
      <c r="N373" s="496"/>
      <c r="O373" s="496"/>
      <c r="P373" s="752" t="s">
        <v>1259</v>
      </c>
    </row>
    <row r="374" spans="1:16" ht="24">
      <c r="A374" s="496"/>
      <c r="B374" s="496"/>
      <c r="C374" s="496"/>
      <c r="D374" s="496"/>
      <c r="E374" s="834"/>
      <c r="F374" s="834"/>
      <c r="G374" s="834"/>
      <c r="H374" s="834"/>
      <c r="I374" s="496"/>
      <c r="J374" s="496"/>
      <c r="K374" s="496"/>
      <c r="L374" s="496"/>
      <c r="M374" s="496"/>
      <c r="N374" s="496"/>
      <c r="O374" s="496"/>
      <c r="P374" s="752" t="s">
        <v>1260</v>
      </c>
    </row>
    <row r="375" spans="1:16" ht="24">
      <c r="A375" s="496"/>
      <c r="B375" s="496"/>
      <c r="C375" s="496"/>
      <c r="D375" s="496"/>
      <c r="E375" s="834"/>
      <c r="F375" s="834"/>
      <c r="G375" s="834"/>
      <c r="H375" s="834"/>
      <c r="I375" s="496"/>
      <c r="J375" s="496"/>
      <c r="K375" s="496"/>
      <c r="L375" s="496"/>
      <c r="M375" s="496"/>
      <c r="N375" s="496"/>
      <c r="O375" s="496"/>
      <c r="P375" s="778" t="s">
        <v>186</v>
      </c>
    </row>
    <row r="376" spans="1:16" ht="24">
      <c r="A376" s="496"/>
      <c r="B376" s="496"/>
      <c r="C376" s="290"/>
      <c r="D376" s="496"/>
      <c r="E376" s="834"/>
      <c r="F376" s="834"/>
      <c r="G376" s="834"/>
      <c r="H376" s="834"/>
      <c r="I376" s="290"/>
      <c r="J376" s="290"/>
      <c r="K376" s="290"/>
      <c r="L376" s="290"/>
      <c r="M376" s="290"/>
      <c r="N376" s="496"/>
      <c r="O376" s="496"/>
      <c r="P376" s="752" t="s">
        <v>1264</v>
      </c>
    </row>
    <row r="377" spans="1:16" ht="24">
      <c r="A377" s="496"/>
      <c r="B377" s="496"/>
      <c r="C377" s="496"/>
      <c r="D377" s="496"/>
      <c r="E377" s="834"/>
      <c r="F377" s="834"/>
      <c r="G377" s="834"/>
      <c r="H377" s="834"/>
      <c r="I377" s="496"/>
      <c r="J377" s="496"/>
      <c r="K377" s="496"/>
      <c r="L377" s="496"/>
      <c r="M377" s="496"/>
      <c r="N377" s="496"/>
      <c r="O377" s="496"/>
      <c r="P377" s="752" t="s">
        <v>1265</v>
      </c>
    </row>
    <row r="378" spans="1:16" ht="24">
      <c r="A378" s="496"/>
      <c r="B378" s="496"/>
      <c r="C378" s="496"/>
      <c r="D378" s="496"/>
      <c r="E378" s="834"/>
      <c r="F378" s="834"/>
      <c r="G378" s="834"/>
      <c r="H378" s="834"/>
      <c r="I378" s="496"/>
      <c r="J378" s="496"/>
      <c r="K378" s="496"/>
      <c r="L378" s="496"/>
      <c r="M378" s="496"/>
      <c r="N378" s="496"/>
      <c r="O378" s="496"/>
      <c r="P378" s="752" t="s">
        <v>1266</v>
      </c>
    </row>
    <row r="379" spans="1:16" ht="24">
      <c r="A379" s="496"/>
      <c r="B379" s="496"/>
      <c r="C379" s="743"/>
      <c r="D379" s="496"/>
      <c r="E379" s="834"/>
      <c r="F379" s="834"/>
      <c r="G379" s="834"/>
      <c r="H379" s="834"/>
      <c r="I379" s="290"/>
      <c r="J379" s="290"/>
      <c r="K379" s="290"/>
      <c r="L379" s="744"/>
      <c r="M379" s="744"/>
      <c r="N379" s="496"/>
      <c r="O379" s="496"/>
      <c r="P379" s="752" t="s">
        <v>1267</v>
      </c>
    </row>
    <row r="380" spans="1:16" ht="24">
      <c r="A380" s="496"/>
      <c r="B380" s="496"/>
      <c r="C380" s="743"/>
      <c r="D380" s="496"/>
      <c r="E380" s="834"/>
      <c r="F380" s="834"/>
      <c r="G380" s="834"/>
      <c r="H380" s="834"/>
      <c r="I380" s="290"/>
      <c r="J380" s="290"/>
      <c r="K380" s="290"/>
      <c r="L380" s="744"/>
      <c r="M380" s="744"/>
      <c r="N380" s="496"/>
      <c r="O380" s="496"/>
      <c r="P380" s="752" t="s">
        <v>1268</v>
      </c>
    </row>
    <row r="381" spans="1:16" ht="24">
      <c r="A381" s="496"/>
      <c r="B381" s="496"/>
      <c r="C381" s="743"/>
      <c r="D381" s="496"/>
      <c r="E381" s="834"/>
      <c r="F381" s="834"/>
      <c r="G381" s="834"/>
      <c r="H381" s="834"/>
      <c r="I381" s="290"/>
      <c r="J381" s="290"/>
      <c r="K381" s="290"/>
      <c r="L381" s="744"/>
      <c r="M381" s="744"/>
      <c r="N381" s="496"/>
      <c r="O381" s="496"/>
      <c r="P381" s="752" t="s">
        <v>1269</v>
      </c>
    </row>
    <row r="382" spans="1:16" ht="24">
      <c r="A382" s="496"/>
      <c r="B382" s="496"/>
      <c r="C382" s="743"/>
      <c r="D382" s="496"/>
      <c r="E382" s="834"/>
      <c r="F382" s="834"/>
      <c r="G382" s="834"/>
      <c r="H382" s="834"/>
      <c r="I382" s="290"/>
      <c r="J382" s="290"/>
      <c r="K382" s="290"/>
      <c r="L382" s="744"/>
      <c r="M382" s="744"/>
      <c r="N382" s="496"/>
      <c r="O382" s="496"/>
      <c r="P382" s="752" t="s">
        <v>1270</v>
      </c>
    </row>
    <row r="383" spans="1:16" ht="24">
      <c r="A383" s="496"/>
      <c r="B383" s="496"/>
      <c r="C383" s="743"/>
      <c r="D383" s="496"/>
      <c r="E383" s="834"/>
      <c r="F383" s="834"/>
      <c r="G383" s="834"/>
      <c r="H383" s="834"/>
      <c r="I383" s="290"/>
      <c r="J383" s="290"/>
      <c r="K383" s="290"/>
      <c r="L383" s="744"/>
      <c r="M383" s="744"/>
      <c r="N383" s="496"/>
      <c r="O383" s="496"/>
      <c r="P383" s="752" t="s">
        <v>1271</v>
      </c>
    </row>
    <row r="384" spans="1:16" ht="24">
      <c r="A384" s="496"/>
      <c r="B384" s="496"/>
      <c r="C384" s="743"/>
      <c r="D384" s="496"/>
      <c r="E384" s="834"/>
      <c r="F384" s="834"/>
      <c r="G384" s="834"/>
      <c r="H384" s="834"/>
      <c r="I384" s="290"/>
      <c r="J384" s="290"/>
      <c r="K384" s="290"/>
      <c r="L384" s="744"/>
      <c r="M384" s="744"/>
      <c r="N384" s="496"/>
      <c r="O384" s="496"/>
      <c r="P384" s="752" t="s">
        <v>1272</v>
      </c>
    </row>
    <row r="385" spans="1:16" ht="24">
      <c r="A385" s="496"/>
      <c r="B385" s="496"/>
      <c r="C385" s="743"/>
      <c r="D385" s="496"/>
      <c r="E385" s="834"/>
      <c r="F385" s="834"/>
      <c r="G385" s="834"/>
      <c r="H385" s="834"/>
      <c r="I385" s="290"/>
      <c r="J385" s="290"/>
      <c r="K385" s="290"/>
      <c r="L385" s="744"/>
      <c r="M385" s="744"/>
      <c r="N385" s="496"/>
      <c r="O385" s="496"/>
      <c r="P385" s="752" t="s">
        <v>1273</v>
      </c>
    </row>
    <row r="386" spans="1:16" ht="24">
      <c r="A386" s="496"/>
      <c r="B386" s="496"/>
      <c r="C386" s="743"/>
      <c r="D386" s="496"/>
      <c r="E386" s="834"/>
      <c r="F386" s="834"/>
      <c r="G386" s="834"/>
      <c r="H386" s="834"/>
      <c r="I386" s="290"/>
      <c r="J386" s="290"/>
      <c r="K386" s="290"/>
      <c r="L386" s="744"/>
      <c r="M386" s="744"/>
      <c r="N386" s="496"/>
      <c r="O386" s="496"/>
      <c r="P386" s="752" t="s">
        <v>1274</v>
      </c>
    </row>
    <row r="387" spans="1:16" ht="24">
      <c r="A387" s="496"/>
      <c r="B387" s="496"/>
      <c r="C387" s="743"/>
      <c r="D387" s="496"/>
      <c r="E387" s="834"/>
      <c r="F387" s="834"/>
      <c r="G387" s="834"/>
      <c r="H387" s="834"/>
      <c r="I387" s="290"/>
      <c r="J387" s="290"/>
      <c r="K387" s="290"/>
      <c r="L387" s="744"/>
      <c r="M387" s="744"/>
      <c r="N387" s="496"/>
      <c r="O387" s="496"/>
      <c r="P387" s="752" t="s">
        <v>1275</v>
      </c>
    </row>
    <row r="388" spans="1:16" ht="24">
      <c r="A388" s="496"/>
      <c r="B388" s="496"/>
      <c r="C388" s="743"/>
      <c r="D388" s="496"/>
      <c r="E388" s="834"/>
      <c r="F388" s="834"/>
      <c r="G388" s="834"/>
      <c r="H388" s="834"/>
      <c r="I388" s="290"/>
      <c r="J388" s="290"/>
      <c r="K388" s="290"/>
      <c r="L388" s="744"/>
      <c r="M388" s="744"/>
      <c r="N388" s="496"/>
      <c r="O388" s="496"/>
      <c r="P388" s="752" t="s">
        <v>1276</v>
      </c>
    </row>
    <row r="389" spans="1:16" ht="24">
      <c r="A389" s="496"/>
      <c r="B389" s="496"/>
      <c r="C389" s="743"/>
      <c r="D389" s="496"/>
      <c r="E389" s="834"/>
      <c r="F389" s="834"/>
      <c r="G389" s="834"/>
      <c r="H389" s="834"/>
      <c r="I389" s="290"/>
      <c r="J389" s="290"/>
      <c r="K389" s="290"/>
      <c r="L389" s="744"/>
      <c r="M389" s="744"/>
      <c r="N389" s="496"/>
      <c r="O389" s="496"/>
      <c r="P389" s="752" t="s">
        <v>1277</v>
      </c>
    </row>
    <row r="390" spans="1:16" ht="24">
      <c r="A390" s="496"/>
      <c r="B390" s="496"/>
      <c r="C390" s="743"/>
      <c r="D390" s="496"/>
      <c r="E390" s="834"/>
      <c r="F390" s="834"/>
      <c r="G390" s="834"/>
      <c r="H390" s="834"/>
      <c r="I390" s="290"/>
      <c r="J390" s="290"/>
      <c r="K390" s="290"/>
      <c r="L390" s="744"/>
      <c r="M390" s="744"/>
      <c r="N390" s="496"/>
      <c r="O390" s="496"/>
      <c r="P390" s="752" t="s">
        <v>1278</v>
      </c>
    </row>
    <row r="391" spans="1:16" ht="24">
      <c r="A391" s="496"/>
      <c r="B391" s="496"/>
      <c r="C391" s="743"/>
      <c r="D391" s="496"/>
      <c r="E391" s="834"/>
      <c r="F391" s="834"/>
      <c r="G391" s="834"/>
      <c r="H391" s="834"/>
      <c r="I391" s="290"/>
      <c r="J391" s="290"/>
      <c r="K391" s="290"/>
      <c r="L391" s="744"/>
      <c r="M391" s="744"/>
      <c r="N391" s="496"/>
      <c r="O391" s="496"/>
      <c r="P391" s="752" t="s">
        <v>1279</v>
      </c>
    </row>
    <row r="392" spans="1:16" ht="24">
      <c r="A392" s="496"/>
      <c r="B392" s="496"/>
      <c r="C392" s="743"/>
      <c r="D392" s="496"/>
      <c r="E392" s="834"/>
      <c r="F392" s="834"/>
      <c r="G392" s="834"/>
      <c r="H392" s="834"/>
      <c r="I392" s="290"/>
      <c r="J392" s="290"/>
      <c r="K392" s="290"/>
      <c r="L392" s="744"/>
      <c r="M392" s="744"/>
      <c r="N392" s="496"/>
      <c r="O392" s="496"/>
      <c r="P392" s="752" t="s">
        <v>1280</v>
      </c>
    </row>
    <row r="393" spans="1:16" ht="24">
      <c r="A393" s="496"/>
      <c r="B393" s="496"/>
      <c r="C393" s="743"/>
      <c r="D393" s="496"/>
      <c r="E393" s="834"/>
      <c r="F393" s="834"/>
      <c r="G393" s="834"/>
      <c r="H393" s="834"/>
      <c r="I393" s="290"/>
      <c r="J393" s="290"/>
      <c r="K393" s="290"/>
      <c r="L393" s="744"/>
      <c r="M393" s="744"/>
      <c r="N393" s="496"/>
      <c r="O393" s="496"/>
      <c r="P393" s="752" t="s">
        <v>1281</v>
      </c>
    </row>
    <row r="394" spans="1:16" ht="24">
      <c r="A394" s="496"/>
      <c r="B394" s="496"/>
      <c r="C394" s="743"/>
      <c r="D394" s="496"/>
      <c r="E394" s="834"/>
      <c r="F394" s="834"/>
      <c r="G394" s="834"/>
      <c r="H394" s="834"/>
      <c r="I394" s="290"/>
      <c r="J394" s="290"/>
      <c r="K394" s="290"/>
      <c r="L394" s="744"/>
      <c r="M394" s="744"/>
      <c r="N394" s="496"/>
      <c r="O394" s="496"/>
      <c r="P394" s="752" t="s">
        <v>1282</v>
      </c>
    </row>
    <row r="395" spans="1:16" ht="24">
      <c r="A395" s="496"/>
      <c r="B395" s="496"/>
      <c r="C395" s="743"/>
      <c r="D395" s="496"/>
      <c r="E395" s="834"/>
      <c r="F395" s="834"/>
      <c r="G395" s="834"/>
      <c r="H395" s="834"/>
      <c r="I395" s="290"/>
      <c r="J395" s="290"/>
      <c r="K395" s="290"/>
      <c r="L395" s="744"/>
      <c r="M395" s="744"/>
      <c r="N395" s="496"/>
      <c r="O395" s="496"/>
      <c r="P395" s="752" t="s">
        <v>1283</v>
      </c>
    </row>
    <row r="396" spans="1:16" ht="24">
      <c r="A396" s="496"/>
      <c r="B396" s="496"/>
      <c r="C396" s="743"/>
      <c r="D396" s="496"/>
      <c r="E396" s="834"/>
      <c r="F396" s="834"/>
      <c r="G396" s="834"/>
      <c r="H396" s="834"/>
      <c r="I396" s="290"/>
      <c r="J396" s="290"/>
      <c r="K396" s="290"/>
      <c r="L396" s="744"/>
      <c r="M396" s="744"/>
      <c r="N396" s="496"/>
      <c r="O396" s="496"/>
      <c r="P396" s="752" t="s">
        <v>1284</v>
      </c>
    </row>
    <row r="397" spans="1:16" ht="24">
      <c r="A397" s="496"/>
      <c r="B397" s="496"/>
      <c r="C397" s="743"/>
      <c r="D397" s="496"/>
      <c r="E397" s="834"/>
      <c r="F397" s="834"/>
      <c r="G397" s="834"/>
      <c r="H397" s="834"/>
      <c r="I397" s="290"/>
      <c r="J397" s="290"/>
      <c r="K397" s="290"/>
      <c r="L397" s="744"/>
      <c r="M397" s="744"/>
      <c r="N397" s="496"/>
      <c r="O397" s="496"/>
      <c r="P397" s="752" t="s">
        <v>1285</v>
      </c>
    </row>
    <row r="398" spans="1:16" ht="24">
      <c r="A398" s="496"/>
      <c r="B398" s="496"/>
      <c r="C398" s="743"/>
      <c r="D398" s="496"/>
      <c r="E398" s="834"/>
      <c r="F398" s="834"/>
      <c r="G398" s="834"/>
      <c r="H398" s="834"/>
      <c r="I398" s="290"/>
      <c r="J398" s="290"/>
      <c r="K398" s="290"/>
      <c r="L398" s="744"/>
      <c r="M398" s="744"/>
      <c r="N398" s="496"/>
      <c r="O398" s="496"/>
      <c r="P398" s="752" t="s">
        <v>1286</v>
      </c>
    </row>
    <row r="399" spans="1:16" ht="24">
      <c r="A399" s="496"/>
      <c r="B399" s="496"/>
      <c r="C399" s="743"/>
      <c r="D399" s="496"/>
      <c r="E399" s="834"/>
      <c r="F399" s="834"/>
      <c r="G399" s="834"/>
      <c r="H399" s="834"/>
      <c r="I399" s="290"/>
      <c r="J399" s="290"/>
      <c r="K399" s="290"/>
      <c r="L399" s="744"/>
      <c r="M399" s="744"/>
      <c r="N399" s="496"/>
      <c r="O399" s="496"/>
      <c r="P399" s="752" t="s">
        <v>1287</v>
      </c>
    </row>
    <row r="400" spans="1:16" ht="24">
      <c r="A400" s="496"/>
      <c r="B400" s="496"/>
      <c r="C400" s="743"/>
      <c r="D400" s="496"/>
      <c r="E400" s="834"/>
      <c r="F400" s="834"/>
      <c r="G400" s="834"/>
      <c r="H400" s="834"/>
      <c r="I400" s="290"/>
      <c r="J400" s="290"/>
      <c r="K400" s="290"/>
      <c r="L400" s="744"/>
      <c r="M400" s="744"/>
      <c r="N400" s="496"/>
      <c r="O400" s="496"/>
      <c r="P400" s="752" t="s">
        <v>1288</v>
      </c>
    </row>
    <row r="401" spans="1:16" ht="24">
      <c r="A401" s="496"/>
      <c r="B401" s="496"/>
      <c r="C401" s="743"/>
      <c r="D401" s="496"/>
      <c r="E401" s="834"/>
      <c r="F401" s="834"/>
      <c r="G401" s="834"/>
      <c r="H401" s="834"/>
      <c r="I401" s="290"/>
      <c r="J401" s="290"/>
      <c r="K401" s="290"/>
      <c r="L401" s="744"/>
      <c r="M401" s="744"/>
      <c r="N401" s="496"/>
      <c r="O401" s="496"/>
      <c r="P401" s="752" t="s">
        <v>1289</v>
      </c>
    </row>
    <row r="402" spans="1:16" ht="24">
      <c r="A402" s="496"/>
      <c r="B402" s="496"/>
      <c r="C402" s="751" t="s">
        <v>971</v>
      </c>
      <c r="D402" s="496"/>
      <c r="E402" s="834"/>
      <c r="F402" s="834"/>
      <c r="G402" s="834"/>
      <c r="H402" s="834"/>
      <c r="I402" s="290"/>
      <c r="J402" s="290"/>
      <c r="K402" s="290"/>
      <c r="L402" s="744"/>
      <c r="M402" s="806">
        <f>SUM(M405:M438)</f>
        <v>252000</v>
      </c>
      <c r="N402" s="496"/>
      <c r="O402" s="496"/>
      <c r="P402" s="752"/>
    </row>
    <row r="403" spans="1:16" ht="24">
      <c r="A403" s="496"/>
      <c r="B403" s="496"/>
      <c r="C403" s="751" t="s">
        <v>972</v>
      </c>
      <c r="D403" s="496"/>
      <c r="E403" s="834"/>
      <c r="F403" s="834"/>
      <c r="G403" s="834"/>
      <c r="H403" s="834"/>
      <c r="I403" s="290"/>
      <c r="J403" s="290"/>
      <c r="K403" s="290"/>
      <c r="L403" s="744"/>
      <c r="M403" s="744"/>
      <c r="N403" s="496"/>
      <c r="O403" s="496"/>
      <c r="P403" s="778" t="s">
        <v>185</v>
      </c>
    </row>
    <row r="404" spans="1:16" ht="24">
      <c r="A404" s="496"/>
      <c r="B404" s="496"/>
      <c r="C404" s="751" t="s">
        <v>973</v>
      </c>
      <c r="D404" s="496"/>
      <c r="E404" s="834"/>
      <c r="F404" s="834"/>
      <c r="G404" s="834"/>
      <c r="H404" s="834"/>
      <c r="I404" s="290"/>
      <c r="J404" s="290"/>
      <c r="K404" s="290"/>
      <c r="L404" s="744"/>
      <c r="M404" s="744"/>
      <c r="N404" s="496"/>
      <c r="O404" s="496"/>
      <c r="P404" s="752" t="s">
        <v>1290</v>
      </c>
    </row>
    <row r="405" spans="1:16" ht="24">
      <c r="A405" s="496"/>
      <c r="B405" s="496"/>
      <c r="C405" s="754" t="s">
        <v>974</v>
      </c>
      <c r="D405" s="496"/>
      <c r="E405" s="834"/>
      <c r="F405" s="834"/>
      <c r="G405" s="834"/>
      <c r="H405" s="834"/>
      <c r="I405" s="785">
        <v>1</v>
      </c>
      <c r="J405" s="785">
        <v>1</v>
      </c>
      <c r="K405" s="786"/>
      <c r="L405" s="741">
        <v>25200</v>
      </c>
      <c r="M405" s="741">
        <f>L405</f>
        <v>25200</v>
      </c>
      <c r="N405" s="496"/>
      <c r="O405" s="496"/>
      <c r="P405" s="752" t="s">
        <v>1291</v>
      </c>
    </row>
    <row r="406" spans="1:16" ht="24">
      <c r="A406" s="496"/>
      <c r="B406" s="496"/>
      <c r="C406" s="754" t="s">
        <v>975</v>
      </c>
      <c r="D406" s="496"/>
      <c r="E406" s="834"/>
      <c r="F406" s="834"/>
      <c r="G406" s="834"/>
      <c r="H406" s="834"/>
      <c r="I406" s="785">
        <v>3</v>
      </c>
      <c r="J406" s="785">
        <v>2</v>
      </c>
      <c r="K406" s="786"/>
      <c r="L406" s="741">
        <v>21600</v>
      </c>
      <c r="M406" s="741">
        <f>L406</f>
        <v>21600</v>
      </c>
      <c r="N406" s="496"/>
      <c r="O406" s="496"/>
      <c r="P406" s="752" t="s">
        <v>1292</v>
      </c>
    </row>
    <row r="407" spans="1:16" ht="24">
      <c r="A407" s="496"/>
      <c r="B407" s="496"/>
      <c r="C407" s="755" t="s">
        <v>1720</v>
      </c>
      <c r="D407" s="496"/>
      <c r="E407" s="834"/>
      <c r="F407" s="834"/>
      <c r="G407" s="834"/>
      <c r="H407" s="834"/>
      <c r="I407" s="785">
        <v>2</v>
      </c>
      <c r="J407" s="785">
        <v>5</v>
      </c>
      <c r="K407" s="786"/>
      <c r="L407" s="741">
        <v>10000</v>
      </c>
      <c r="M407" s="741">
        <f>L407</f>
        <v>10000</v>
      </c>
      <c r="N407" s="496"/>
      <c r="O407" s="496"/>
      <c r="P407" s="787" t="s">
        <v>1293</v>
      </c>
    </row>
    <row r="408" spans="1:16" ht="24">
      <c r="A408" s="496"/>
      <c r="B408" s="496"/>
      <c r="C408" s="755" t="s">
        <v>1721</v>
      </c>
      <c r="D408" s="496"/>
      <c r="E408" s="834"/>
      <c r="F408" s="834"/>
      <c r="G408" s="834"/>
      <c r="H408" s="834"/>
      <c r="I408" s="785"/>
      <c r="J408" s="785"/>
      <c r="K408" s="786"/>
      <c r="L408" s="741"/>
      <c r="M408" s="741"/>
      <c r="N408" s="496"/>
      <c r="O408" s="496"/>
      <c r="P408" s="752" t="s">
        <v>1294</v>
      </c>
    </row>
    <row r="409" spans="1:16" ht="24">
      <c r="A409" s="496"/>
      <c r="B409" s="496"/>
      <c r="C409" s="756" t="s">
        <v>976</v>
      </c>
      <c r="D409" s="496"/>
      <c r="E409" s="834"/>
      <c r="F409" s="834"/>
      <c r="G409" s="834"/>
      <c r="H409" s="834"/>
      <c r="I409" s="788">
        <v>5</v>
      </c>
      <c r="J409" s="788"/>
      <c r="K409" s="786"/>
      <c r="L409" s="741">
        <v>8000</v>
      </c>
      <c r="M409" s="741">
        <f>L409</f>
        <v>8000</v>
      </c>
      <c r="N409" s="496"/>
      <c r="O409" s="496"/>
      <c r="P409" s="752" t="s">
        <v>1295</v>
      </c>
    </row>
    <row r="410" spans="1:16" ht="24">
      <c r="A410" s="496"/>
      <c r="B410" s="496"/>
      <c r="C410" s="756" t="s">
        <v>977</v>
      </c>
      <c r="D410" s="496"/>
      <c r="E410" s="834"/>
      <c r="F410" s="834"/>
      <c r="G410" s="834"/>
      <c r="H410" s="834"/>
      <c r="I410" s="788"/>
      <c r="J410" s="788"/>
      <c r="K410" s="786"/>
      <c r="L410" s="741">
        <v>2000</v>
      </c>
      <c r="M410" s="741">
        <v>2000</v>
      </c>
      <c r="N410" s="496"/>
      <c r="O410" s="496"/>
      <c r="P410" s="740" t="s">
        <v>1296</v>
      </c>
    </row>
    <row r="411" spans="1:16" ht="24">
      <c r="A411" s="496"/>
      <c r="B411" s="496"/>
      <c r="C411" s="756" t="s">
        <v>978</v>
      </c>
      <c r="D411" s="496"/>
      <c r="E411" s="834"/>
      <c r="F411" s="834"/>
      <c r="G411" s="834"/>
      <c r="H411" s="834"/>
      <c r="I411" s="788">
        <v>1</v>
      </c>
      <c r="J411" s="788">
        <v>50</v>
      </c>
      <c r="K411" s="786"/>
      <c r="L411" s="741">
        <v>160</v>
      </c>
      <c r="M411" s="741">
        <f>I411*J411*L411</f>
        <v>8000</v>
      </c>
      <c r="N411" s="496"/>
      <c r="O411" s="496"/>
      <c r="P411" s="752" t="s">
        <v>1297</v>
      </c>
    </row>
    <row r="412" spans="1:16" ht="24">
      <c r="A412" s="496"/>
      <c r="B412" s="496"/>
      <c r="C412" s="756" t="s">
        <v>979</v>
      </c>
      <c r="D412" s="496"/>
      <c r="E412" s="834"/>
      <c r="F412" s="834"/>
      <c r="G412" s="834"/>
      <c r="H412" s="834"/>
      <c r="I412" s="788"/>
      <c r="J412" s="788"/>
      <c r="K412" s="786"/>
      <c r="L412" s="741"/>
      <c r="M412" s="741"/>
      <c r="N412" s="496"/>
      <c r="O412" s="496"/>
      <c r="P412" s="752" t="s">
        <v>1298</v>
      </c>
    </row>
    <row r="413" spans="1:16" ht="24">
      <c r="A413" s="496"/>
      <c r="B413" s="496"/>
      <c r="C413" s="756" t="s">
        <v>980</v>
      </c>
      <c r="D413" s="496"/>
      <c r="E413" s="834"/>
      <c r="F413" s="834"/>
      <c r="G413" s="834"/>
      <c r="H413" s="834"/>
      <c r="I413" s="788">
        <v>2</v>
      </c>
      <c r="J413" s="788">
        <v>30</v>
      </c>
      <c r="K413" s="786"/>
      <c r="L413" s="741">
        <v>160</v>
      </c>
      <c r="M413" s="741">
        <f>I413*J413*L413</f>
        <v>9600</v>
      </c>
      <c r="N413" s="496"/>
      <c r="O413" s="496"/>
      <c r="P413" s="752"/>
    </row>
    <row r="414" spans="1:16" ht="24">
      <c r="A414" s="496"/>
      <c r="B414" s="496"/>
      <c r="C414" s="756" t="s">
        <v>981</v>
      </c>
      <c r="D414" s="496"/>
      <c r="E414" s="834"/>
      <c r="F414" s="834"/>
      <c r="G414" s="834"/>
      <c r="H414" s="834"/>
      <c r="I414" s="788"/>
      <c r="J414" s="788"/>
      <c r="K414" s="786"/>
      <c r="L414" s="741"/>
      <c r="M414" s="741"/>
      <c r="N414" s="496"/>
      <c r="O414" s="496"/>
      <c r="P414" s="778" t="s">
        <v>186</v>
      </c>
    </row>
    <row r="415" spans="1:16" ht="24">
      <c r="A415" s="496"/>
      <c r="B415" s="496"/>
      <c r="C415" s="756" t="s">
        <v>982</v>
      </c>
      <c r="D415" s="496"/>
      <c r="E415" s="834"/>
      <c r="F415" s="834"/>
      <c r="G415" s="834"/>
      <c r="H415" s="834"/>
      <c r="I415" s="788">
        <v>50</v>
      </c>
      <c r="J415" s="788"/>
      <c r="K415" s="786"/>
      <c r="L415" s="741">
        <v>20</v>
      </c>
      <c r="M415" s="741">
        <f>I415*L415</f>
        <v>1000</v>
      </c>
      <c r="N415" s="496"/>
      <c r="O415" s="496"/>
      <c r="P415" s="755" t="s">
        <v>1299</v>
      </c>
    </row>
    <row r="416" spans="1:16" ht="24">
      <c r="A416" s="496"/>
      <c r="B416" s="496"/>
      <c r="C416" s="756" t="s">
        <v>983</v>
      </c>
      <c r="D416" s="496"/>
      <c r="E416" s="834"/>
      <c r="F416" s="834"/>
      <c r="G416" s="834"/>
      <c r="H416" s="834"/>
      <c r="I416" s="788">
        <v>30</v>
      </c>
      <c r="J416" s="788"/>
      <c r="K416" s="786"/>
      <c r="L416" s="741">
        <v>20</v>
      </c>
      <c r="M416" s="741">
        <f>I416*L416</f>
        <v>600</v>
      </c>
      <c r="N416" s="496"/>
      <c r="O416" s="496"/>
      <c r="P416" s="752" t="s">
        <v>1300</v>
      </c>
    </row>
    <row r="417" spans="1:16" ht="24">
      <c r="A417" s="496"/>
      <c r="B417" s="496"/>
      <c r="C417" s="756" t="s">
        <v>984</v>
      </c>
      <c r="D417" s="496"/>
      <c r="E417" s="834"/>
      <c r="F417" s="834"/>
      <c r="G417" s="834"/>
      <c r="H417" s="834"/>
      <c r="I417" s="788"/>
      <c r="J417" s="788"/>
      <c r="K417" s="786"/>
      <c r="L417" s="741"/>
      <c r="M417" s="741"/>
      <c r="N417" s="496"/>
      <c r="O417" s="496"/>
      <c r="P417" s="755" t="s">
        <v>1301</v>
      </c>
    </row>
    <row r="418" spans="1:16" ht="24">
      <c r="A418" s="496"/>
      <c r="B418" s="496"/>
      <c r="C418" s="756" t="s">
        <v>985</v>
      </c>
      <c r="D418" s="496"/>
      <c r="E418" s="834"/>
      <c r="F418" s="834"/>
      <c r="G418" s="834"/>
      <c r="H418" s="834"/>
      <c r="I418" s="788">
        <v>2</v>
      </c>
      <c r="J418" s="788">
        <v>50</v>
      </c>
      <c r="K418" s="786"/>
      <c r="L418" s="741">
        <v>160</v>
      </c>
      <c r="M418" s="741">
        <f>I418*L418*J418</f>
        <v>16000</v>
      </c>
      <c r="N418" s="496"/>
      <c r="O418" s="496"/>
      <c r="P418" s="755" t="s">
        <v>1302</v>
      </c>
    </row>
    <row r="419" spans="1:16" ht="24">
      <c r="A419" s="496"/>
      <c r="B419" s="496"/>
      <c r="C419" s="756" t="s">
        <v>986</v>
      </c>
      <c r="D419" s="496"/>
      <c r="E419" s="834"/>
      <c r="F419" s="834"/>
      <c r="G419" s="834"/>
      <c r="H419" s="834"/>
      <c r="I419" s="788"/>
      <c r="J419" s="788"/>
      <c r="K419" s="786"/>
      <c r="L419" s="741"/>
      <c r="M419" s="741"/>
      <c r="N419" s="496"/>
      <c r="O419" s="496"/>
      <c r="P419" s="752" t="s">
        <v>1303</v>
      </c>
    </row>
    <row r="420" spans="1:16" ht="24">
      <c r="A420" s="496"/>
      <c r="B420" s="496"/>
      <c r="C420" s="756" t="s">
        <v>987</v>
      </c>
      <c r="D420" s="496"/>
      <c r="E420" s="834"/>
      <c r="F420" s="834"/>
      <c r="G420" s="834"/>
      <c r="H420" s="834"/>
      <c r="I420" s="788">
        <v>2</v>
      </c>
      <c r="J420" s="788">
        <v>30</v>
      </c>
      <c r="K420" s="786"/>
      <c r="L420" s="741">
        <v>160</v>
      </c>
      <c r="M420" s="741">
        <f>I420*L420*J420</f>
        <v>9600</v>
      </c>
      <c r="N420" s="496"/>
      <c r="O420" s="496"/>
      <c r="P420" s="752"/>
    </row>
    <row r="421" spans="1:16" ht="24">
      <c r="A421" s="496"/>
      <c r="B421" s="496"/>
      <c r="C421" s="756" t="s">
        <v>988</v>
      </c>
      <c r="D421" s="496"/>
      <c r="E421" s="834"/>
      <c r="F421" s="834"/>
      <c r="G421" s="834"/>
      <c r="H421" s="834"/>
      <c r="I421" s="788"/>
      <c r="J421" s="788"/>
      <c r="K421" s="786"/>
      <c r="L421" s="741"/>
      <c r="M421" s="741"/>
      <c r="N421" s="496"/>
      <c r="O421" s="496"/>
      <c r="P421" s="752"/>
    </row>
    <row r="422" spans="1:16" ht="24">
      <c r="A422" s="496"/>
      <c r="B422" s="496"/>
      <c r="C422" s="756" t="s">
        <v>989</v>
      </c>
      <c r="D422" s="496"/>
      <c r="E422" s="834"/>
      <c r="F422" s="834"/>
      <c r="G422" s="834"/>
      <c r="H422" s="834"/>
      <c r="I422" s="788"/>
      <c r="J422" s="788"/>
      <c r="K422" s="786"/>
      <c r="L422" s="741"/>
      <c r="M422" s="741"/>
      <c r="N422" s="496"/>
      <c r="O422" s="496"/>
      <c r="P422" s="752"/>
    </row>
    <row r="423" spans="1:16" ht="24">
      <c r="A423" s="496"/>
      <c r="B423" s="496"/>
      <c r="C423" s="756" t="s">
        <v>990</v>
      </c>
      <c r="D423" s="496"/>
      <c r="E423" s="834"/>
      <c r="F423" s="834"/>
      <c r="G423" s="834"/>
      <c r="H423" s="834"/>
      <c r="I423" s="788">
        <v>2</v>
      </c>
      <c r="J423" s="788">
        <v>10</v>
      </c>
      <c r="K423" s="786"/>
      <c r="L423" s="741">
        <v>160</v>
      </c>
      <c r="M423" s="741">
        <f>I423*L423*J423</f>
        <v>3200</v>
      </c>
      <c r="N423" s="496"/>
      <c r="O423" s="496"/>
      <c r="P423" s="752"/>
    </row>
    <row r="424" spans="1:16" ht="24">
      <c r="A424" s="496"/>
      <c r="B424" s="496"/>
      <c r="C424" s="756" t="s">
        <v>991</v>
      </c>
      <c r="D424" s="496"/>
      <c r="E424" s="834"/>
      <c r="F424" s="834"/>
      <c r="G424" s="834"/>
      <c r="H424" s="834"/>
      <c r="I424" s="788"/>
      <c r="J424" s="788"/>
      <c r="K424" s="786"/>
      <c r="L424" s="741"/>
      <c r="M424" s="741"/>
      <c r="N424" s="496"/>
      <c r="O424" s="496"/>
      <c r="P424" s="752"/>
    </row>
    <row r="425" spans="1:16" ht="24">
      <c r="A425" s="496"/>
      <c r="B425" s="496"/>
      <c r="C425" s="756" t="s">
        <v>992</v>
      </c>
      <c r="D425" s="496"/>
      <c r="E425" s="834"/>
      <c r="F425" s="834"/>
      <c r="G425" s="834"/>
      <c r="H425" s="834"/>
      <c r="I425" s="788"/>
      <c r="J425" s="788"/>
      <c r="K425" s="786"/>
      <c r="L425" s="741"/>
      <c r="M425" s="741"/>
      <c r="N425" s="496"/>
      <c r="O425" s="496"/>
      <c r="P425" s="752"/>
    </row>
    <row r="426" spans="1:16" ht="24">
      <c r="A426" s="496"/>
      <c r="B426" s="496"/>
      <c r="C426" s="756" t="s">
        <v>993</v>
      </c>
      <c r="D426" s="496"/>
      <c r="E426" s="834"/>
      <c r="F426" s="834"/>
      <c r="G426" s="834"/>
      <c r="H426" s="834"/>
      <c r="I426" s="788">
        <v>1</v>
      </c>
      <c r="J426" s="788"/>
      <c r="K426" s="786"/>
      <c r="L426" s="741">
        <v>35000</v>
      </c>
      <c r="M426" s="741">
        <f>I426*L426</f>
        <v>35000</v>
      </c>
      <c r="N426" s="496"/>
      <c r="O426" s="496"/>
      <c r="P426" s="752"/>
    </row>
    <row r="427" spans="1:16" ht="24">
      <c r="A427" s="496"/>
      <c r="B427" s="496"/>
      <c r="C427" s="756" t="s">
        <v>994</v>
      </c>
      <c r="D427" s="496"/>
      <c r="E427" s="834"/>
      <c r="F427" s="834"/>
      <c r="G427" s="834"/>
      <c r="H427" s="834"/>
      <c r="I427" s="788"/>
      <c r="J427" s="788"/>
      <c r="K427" s="786"/>
      <c r="L427" s="741"/>
      <c r="M427" s="741"/>
      <c r="N427" s="496"/>
      <c r="O427" s="496"/>
      <c r="P427" s="752"/>
    </row>
    <row r="428" spans="1:16" ht="24">
      <c r="A428" s="496"/>
      <c r="B428" s="496"/>
      <c r="C428" s="756" t="s">
        <v>995</v>
      </c>
      <c r="D428" s="496"/>
      <c r="E428" s="834"/>
      <c r="F428" s="834"/>
      <c r="G428" s="834"/>
      <c r="H428" s="834"/>
      <c r="I428" s="788">
        <v>1</v>
      </c>
      <c r="J428" s="788"/>
      <c r="K428" s="786"/>
      <c r="L428" s="741">
        <v>5000</v>
      </c>
      <c r="M428" s="741">
        <f>I428*L428</f>
        <v>5000</v>
      </c>
      <c r="N428" s="496"/>
      <c r="O428" s="496"/>
      <c r="P428" s="752"/>
    </row>
    <row r="429" spans="1:16" ht="24">
      <c r="A429" s="496"/>
      <c r="B429" s="496"/>
      <c r="C429" s="756" t="s">
        <v>996</v>
      </c>
      <c r="D429" s="496"/>
      <c r="E429" s="834"/>
      <c r="F429" s="834"/>
      <c r="G429" s="834"/>
      <c r="H429" s="834"/>
      <c r="I429" s="788"/>
      <c r="J429" s="788"/>
      <c r="K429" s="786"/>
      <c r="L429" s="741"/>
      <c r="M429" s="741"/>
      <c r="N429" s="496"/>
      <c r="O429" s="496"/>
      <c r="P429" s="752"/>
    </row>
    <row r="430" spans="1:16" ht="24">
      <c r="A430" s="496"/>
      <c r="B430" s="496"/>
      <c r="C430" s="756" t="s">
        <v>997</v>
      </c>
      <c r="D430" s="496"/>
      <c r="E430" s="834"/>
      <c r="F430" s="834"/>
      <c r="G430" s="834"/>
      <c r="H430" s="834"/>
      <c r="I430" s="788">
        <v>10</v>
      </c>
      <c r="J430" s="788"/>
      <c r="K430" s="786"/>
      <c r="L430" s="741">
        <v>3500</v>
      </c>
      <c r="M430" s="741">
        <f>L430*I430</f>
        <v>35000</v>
      </c>
      <c r="N430" s="496"/>
      <c r="O430" s="496"/>
      <c r="P430" s="752"/>
    </row>
    <row r="431" spans="1:16" ht="24">
      <c r="A431" s="496"/>
      <c r="B431" s="496"/>
      <c r="C431" s="756" t="s">
        <v>998</v>
      </c>
      <c r="D431" s="496"/>
      <c r="E431" s="834"/>
      <c r="F431" s="834"/>
      <c r="G431" s="834"/>
      <c r="H431" s="834"/>
      <c r="I431" s="788"/>
      <c r="J431" s="788"/>
      <c r="K431" s="786"/>
      <c r="L431" s="741"/>
      <c r="M431" s="741"/>
      <c r="N431" s="496"/>
      <c r="O431" s="496"/>
      <c r="P431" s="752"/>
    </row>
    <row r="432" spans="1:16" ht="24">
      <c r="A432" s="496"/>
      <c r="B432" s="496"/>
      <c r="C432" s="756" t="s">
        <v>999</v>
      </c>
      <c r="D432" s="496"/>
      <c r="E432" s="834"/>
      <c r="F432" s="834"/>
      <c r="G432" s="834"/>
      <c r="H432" s="834"/>
      <c r="I432" s="788"/>
      <c r="J432" s="788"/>
      <c r="K432" s="786"/>
      <c r="L432" s="741">
        <v>11050</v>
      </c>
      <c r="M432" s="741">
        <v>11050</v>
      </c>
      <c r="N432" s="496"/>
      <c r="O432" s="496"/>
      <c r="P432" s="752"/>
    </row>
    <row r="433" spans="1:16" ht="24">
      <c r="A433" s="496"/>
      <c r="B433" s="496"/>
      <c r="C433" s="756" t="s">
        <v>1000</v>
      </c>
      <c r="D433" s="496"/>
      <c r="E433" s="834"/>
      <c r="F433" s="834"/>
      <c r="G433" s="834"/>
      <c r="H433" s="834"/>
      <c r="I433" s="788">
        <v>5</v>
      </c>
      <c r="J433" s="788"/>
      <c r="K433" s="786"/>
      <c r="L433" s="741">
        <v>10000</v>
      </c>
      <c r="M433" s="741">
        <v>10000</v>
      </c>
      <c r="N433" s="496"/>
      <c r="O433" s="496"/>
      <c r="P433" s="752"/>
    </row>
    <row r="434" spans="1:16" ht="24">
      <c r="A434" s="496"/>
      <c r="B434" s="496"/>
      <c r="C434" s="756" t="s">
        <v>1001</v>
      </c>
      <c r="D434" s="496"/>
      <c r="E434" s="834"/>
      <c r="F434" s="834"/>
      <c r="G434" s="834"/>
      <c r="H434" s="834"/>
      <c r="I434" s="788"/>
      <c r="J434" s="788"/>
      <c r="K434" s="786"/>
      <c r="L434" s="741"/>
      <c r="M434" s="741"/>
      <c r="N434" s="496"/>
      <c r="O434" s="496"/>
      <c r="P434" s="752"/>
    </row>
    <row r="435" spans="1:16" ht="24">
      <c r="A435" s="496"/>
      <c r="B435" s="496"/>
      <c r="C435" s="756" t="s">
        <v>1002</v>
      </c>
      <c r="D435" s="496"/>
      <c r="E435" s="834"/>
      <c r="F435" s="834"/>
      <c r="G435" s="834"/>
      <c r="H435" s="834"/>
      <c r="I435" s="788"/>
      <c r="J435" s="788"/>
      <c r="K435" s="786"/>
      <c r="L435" s="741">
        <v>7950</v>
      </c>
      <c r="M435" s="741">
        <v>7950</v>
      </c>
      <c r="N435" s="496"/>
      <c r="O435" s="496"/>
      <c r="P435" s="752"/>
    </row>
    <row r="436" spans="1:16" ht="24">
      <c r="A436" s="496"/>
      <c r="B436" s="496"/>
      <c r="C436" s="756" t="s">
        <v>1003</v>
      </c>
      <c r="D436" s="496"/>
      <c r="E436" s="834"/>
      <c r="F436" s="834"/>
      <c r="G436" s="834"/>
      <c r="H436" s="834"/>
      <c r="I436" s="788">
        <v>1</v>
      </c>
      <c r="J436" s="788"/>
      <c r="K436" s="786"/>
      <c r="L436" s="741">
        <v>2000</v>
      </c>
      <c r="M436" s="741">
        <v>2000</v>
      </c>
      <c r="N436" s="496"/>
      <c r="O436" s="496"/>
      <c r="P436" s="752"/>
    </row>
    <row r="437" spans="1:16" ht="24">
      <c r="A437" s="496"/>
      <c r="B437" s="496"/>
      <c r="C437" s="756" t="s">
        <v>1004</v>
      </c>
      <c r="D437" s="496"/>
      <c r="E437" s="834"/>
      <c r="F437" s="834"/>
      <c r="G437" s="834"/>
      <c r="H437" s="834"/>
      <c r="I437" s="788">
        <v>1</v>
      </c>
      <c r="J437" s="788"/>
      <c r="K437" s="786"/>
      <c r="L437" s="741">
        <v>6000</v>
      </c>
      <c r="M437" s="741">
        <v>6000</v>
      </c>
      <c r="N437" s="496"/>
      <c r="O437" s="496"/>
      <c r="P437" s="752"/>
    </row>
    <row r="438" spans="1:16" ht="24">
      <c r="A438" s="496"/>
      <c r="B438" s="496"/>
      <c r="C438" s="754" t="s">
        <v>1005</v>
      </c>
      <c r="D438" s="496"/>
      <c r="E438" s="834"/>
      <c r="F438" s="834"/>
      <c r="G438" s="834"/>
      <c r="H438" s="834"/>
      <c r="I438" s="788">
        <v>1</v>
      </c>
      <c r="J438" s="788"/>
      <c r="K438" s="786"/>
      <c r="L438" s="741">
        <v>25200</v>
      </c>
      <c r="M438" s="741">
        <v>25200</v>
      </c>
      <c r="N438" s="496"/>
      <c r="O438" s="496"/>
      <c r="P438" s="752"/>
    </row>
    <row r="439" spans="1:16" ht="24">
      <c r="A439" s="496"/>
      <c r="B439" s="496"/>
      <c r="C439" s="751" t="s">
        <v>1724</v>
      </c>
      <c r="D439" s="496"/>
      <c r="E439" s="834"/>
      <c r="F439" s="834"/>
      <c r="G439" s="834"/>
      <c r="H439" s="834"/>
      <c r="I439" s="290"/>
      <c r="J439" s="290"/>
      <c r="K439" s="290"/>
      <c r="L439" s="744"/>
      <c r="M439" s="806">
        <f>SUM(M441:M452)</f>
        <v>288000</v>
      </c>
      <c r="N439" s="496"/>
      <c r="O439" s="496"/>
      <c r="P439" s="752"/>
    </row>
    <row r="440" spans="1:16" ht="24">
      <c r="A440" s="496"/>
      <c r="B440" s="496"/>
      <c r="C440" s="751" t="s">
        <v>1315</v>
      </c>
      <c r="D440" s="496"/>
      <c r="E440" s="834"/>
      <c r="F440" s="834"/>
      <c r="G440" s="834"/>
      <c r="H440" s="834"/>
      <c r="I440" s="290"/>
      <c r="J440" s="290"/>
      <c r="K440" s="290"/>
      <c r="L440" s="744"/>
      <c r="M440" s="744"/>
      <c r="N440" s="496"/>
      <c r="O440" s="496"/>
      <c r="P440" s="752"/>
    </row>
    <row r="441" spans="1:16" ht="24">
      <c r="A441" s="496"/>
      <c r="B441" s="496"/>
      <c r="C441" s="290" t="s">
        <v>1006</v>
      </c>
      <c r="D441" s="496"/>
      <c r="E441" s="834"/>
      <c r="F441" s="834"/>
      <c r="G441" s="834"/>
      <c r="H441" s="834"/>
      <c r="I441" s="770"/>
      <c r="J441" s="791">
        <v>3</v>
      </c>
      <c r="K441" s="770"/>
      <c r="L441" s="770"/>
      <c r="M441" s="792">
        <v>28800</v>
      </c>
      <c r="N441" s="496"/>
      <c r="O441" s="496"/>
      <c r="P441" s="793" t="s">
        <v>185</v>
      </c>
    </row>
    <row r="442" spans="1:16" ht="21" customHeight="1">
      <c r="A442" s="496"/>
      <c r="B442" s="496"/>
      <c r="C442" s="290" t="s">
        <v>1007</v>
      </c>
      <c r="D442" s="496"/>
      <c r="E442" s="834"/>
      <c r="F442" s="834"/>
      <c r="G442" s="834"/>
      <c r="H442" s="834"/>
      <c r="I442" s="290">
        <v>15</v>
      </c>
      <c r="J442" s="791">
        <v>50</v>
      </c>
      <c r="K442" s="791"/>
      <c r="L442" s="791">
        <v>100</v>
      </c>
      <c r="M442" s="792">
        <v>75000</v>
      </c>
      <c r="N442" s="496"/>
      <c r="O442" s="496"/>
      <c r="P442" s="782" t="s">
        <v>1304</v>
      </c>
    </row>
    <row r="443" spans="1:16" ht="21" customHeight="1">
      <c r="A443" s="496"/>
      <c r="B443" s="496"/>
      <c r="C443" s="290" t="s">
        <v>1008</v>
      </c>
      <c r="D443" s="496"/>
      <c r="E443" s="834"/>
      <c r="F443" s="834"/>
      <c r="G443" s="834"/>
      <c r="H443" s="834"/>
      <c r="I443" s="794" t="s">
        <v>1305</v>
      </c>
      <c r="J443" s="791">
        <v>4</v>
      </c>
      <c r="K443" s="770"/>
      <c r="L443" s="791">
        <v>500</v>
      </c>
      <c r="M443" s="795">
        <v>5000</v>
      </c>
      <c r="N443" s="496"/>
      <c r="O443" s="496"/>
      <c r="P443" s="782" t="s">
        <v>1306</v>
      </c>
    </row>
    <row r="444" spans="1:16" ht="24">
      <c r="A444" s="496"/>
      <c r="B444" s="496"/>
      <c r="C444" s="290" t="s">
        <v>1009</v>
      </c>
      <c r="D444" s="496"/>
      <c r="E444" s="834"/>
      <c r="F444" s="834"/>
      <c r="G444" s="834"/>
      <c r="H444" s="834"/>
      <c r="I444" s="770"/>
      <c r="J444" s="791"/>
      <c r="K444" s="770"/>
      <c r="L444" s="770"/>
      <c r="M444" s="792">
        <v>6000</v>
      </c>
      <c r="N444" s="496"/>
      <c r="O444" s="496"/>
      <c r="P444" s="782" t="s">
        <v>1307</v>
      </c>
    </row>
    <row r="445" spans="1:16" ht="21" customHeight="1">
      <c r="A445" s="496"/>
      <c r="B445" s="496"/>
      <c r="C445" s="740" t="s">
        <v>1010</v>
      </c>
      <c r="D445" s="496"/>
      <c r="E445" s="834"/>
      <c r="F445" s="834"/>
      <c r="G445" s="834"/>
      <c r="H445" s="834"/>
      <c r="I445" s="770"/>
      <c r="J445" s="791"/>
      <c r="K445" s="791"/>
      <c r="L445" s="791"/>
      <c r="M445" s="795">
        <v>10000</v>
      </c>
      <c r="N445" s="496"/>
      <c r="O445" s="496"/>
      <c r="P445" s="796" t="s">
        <v>1308</v>
      </c>
    </row>
    <row r="446" spans="1:16" ht="21" customHeight="1">
      <c r="A446" s="496"/>
      <c r="B446" s="496"/>
      <c r="C446" s="740" t="s">
        <v>1011</v>
      </c>
      <c r="D446" s="496"/>
      <c r="E446" s="834"/>
      <c r="F446" s="834"/>
      <c r="G446" s="834"/>
      <c r="H446" s="834"/>
      <c r="I446" s="770"/>
      <c r="J446" s="791"/>
      <c r="K446" s="770"/>
      <c r="L446" s="770"/>
      <c r="M446" s="795">
        <v>20000</v>
      </c>
      <c r="N446" s="496"/>
      <c r="O446" s="496"/>
      <c r="P446" s="782" t="s">
        <v>1309</v>
      </c>
    </row>
    <row r="447" spans="1:16" ht="24">
      <c r="A447" s="496"/>
      <c r="B447" s="496"/>
      <c r="C447" s="752" t="s">
        <v>1012</v>
      </c>
      <c r="D447" s="496"/>
      <c r="E447" s="834"/>
      <c r="F447" s="834"/>
      <c r="G447" s="834"/>
      <c r="H447" s="834"/>
      <c r="I447" s="797" t="s">
        <v>1310</v>
      </c>
      <c r="J447" s="791">
        <v>10</v>
      </c>
      <c r="K447" s="770"/>
      <c r="L447" s="290">
        <v>800</v>
      </c>
      <c r="M447" s="795">
        <v>40000</v>
      </c>
      <c r="N447" s="496"/>
      <c r="O447" s="496"/>
      <c r="P447" s="782" t="s">
        <v>1311</v>
      </c>
    </row>
    <row r="448" spans="1:16" ht="24">
      <c r="A448" s="496"/>
      <c r="B448" s="496"/>
      <c r="C448" s="743" t="s">
        <v>1013</v>
      </c>
      <c r="D448" s="496"/>
      <c r="E448" s="834"/>
      <c r="F448" s="834"/>
      <c r="G448" s="834"/>
      <c r="H448" s="834"/>
      <c r="I448" s="797" t="s">
        <v>1310</v>
      </c>
      <c r="J448" s="791"/>
      <c r="K448" s="770"/>
      <c r="L448" s="770"/>
      <c r="M448" s="795">
        <v>35000</v>
      </c>
      <c r="N448" s="496"/>
      <c r="O448" s="496"/>
      <c r="P448" s="782" t="s">
        <v>1312</v>
      </c>
    </row>
    <row r="449" spans="1:16" ht="24">
      <c r="A449" s="496"/>
      <c r="B449" s="496"/>
      <c r="C449" s="290" t="s">
        <v>1014</v>
      </c>
      <c r="D449" s="496"/>
      <c r="E449" s="834"/>
      <c r="F449" s="834"/>
      <c r="G449" s="834"/>
      <c r="H449" s="834"/>
      <c r="I449" s="770"/>
      <c r="J449" s="791">
        <v>25</v>
      </c>
      <c r="K449" s="770"/>
      <c r="L449" s="290">
        <v>800</v>
      </c>
      <c r="M449" s="792">
        <v>20000</v>
      </c>
      <c r="N449" s="496"/>
      <c r="O449" s="496"/>
      <c r="P449" s="783" t="s">
        <v>1313</v>
      </c>
    </row>
    <row r="450" spans="1:16" ht="24">
      <c r="A450" s="496"/>
      <c r="B450" s="496"/>
      <c r="C450" s="290" t="s">
        <v>1015</v>
      </c>
      <c r="D450" s="496"/>
      <c r="E450" s="834"/>
      <c r="F450" s="834"/>
      <c r="G450" s="834"/>
      <c r="H450" s="834"/>
      <c r="I450" s="770"/>
      <c r="J450" s="770"/>
      <c r="K450" s="770"/>
      <c r="L450" s="770"/>
      <c r="M450" s="798">
        <v>9800</v>
      </c>
      <c r="N450" s="496"/>
      <c r="O450" s="496"/>
      <c r="P450" s="782" t="s">
        <v>1314</v>
      </c>
    </row>
    <row r="451" spans="1:16" ht="24">
      <c r="A451" s="496"/>
      <c r="B451" s="496"/>
      <c r="C451" s="290" t="s">
        <v>1016</v>
      </c>
      <c r="D451" s="496"/>
      <c r="E451" s="834"/>
      <c r="F451" s="834"/>
      <c r="G451" s="834"/>
      <c r="H451" s="834"/>
      <c r="I451" s="770"/>
      <c r="J451" s="770"/>
      <c r="K451" s="770"/>
      <c r="L451" s="770"/>
      <c r="M451" s="798">
        <v>9600</v>
      </c>
      <c r="N451" s="496"/>
      <c r="O451" s="496"/>
      <c r="P451" s="782" t="s">
        <v>1315</v>
      </c>
    </row>
    <row r="452" spans="1:16" ht="24">
      <c r="A452" s="496"/>
      <c r="B452" s="496"/>
      <c r="C452" s="290" t="s">
        <v>1017</v>
      </c>
      <c r="D452" s="496"/>
      <c r="E452" s="834"/>
      <c r="F452" s="834"/>
      <c r="G452" s="834"/>
      <c r="H452" s="834"/>
      <c r="I452" s="770"/>
      <c r="J452" s="770"/>
      <c r="K452" s="770"/>
      <c r="L452" s="770"/>
      <c r="M452" s="792">
        <v>28800</v>
      </c>
      <c r="N452" s="496"/>
      <c r="O452" s="496"/>
      <c r="P452" s="778" t="s">
        <v>1316</v>
      </c>
    </row>
    <row r="453" spans="1:16" ht="24">
      <c r="A453" s="496"/>
      <c r="B453" s="496"/>
      <c r="C453" s="743"/>
      <c r="D453" s="496"/>
      <c r="E453" s="834"/>
      <c r="F453" s="834"/>
      <c r="G453" s="834"/>
      <c r="H453" s="834"/>
      <c r="I453" s="290"/>
      <c r="J453" s="290"/>
      <c r="K453" s="290"/>
      <c r="L453" s="744"/>
      <c r="M453" s="744"/>
      <c r="N453" s="496"/>
      <c r="O453" s="496"/>
      <c r="P453" s="782" t="s">
        <v>1317</v>
      </c>
    </row>
    <row r="454" spans="1:16" ht="24">
      <c r="A454" s="496"/>
      <c r="B454" s="496"/>
      <c r="C454" s="743"/>
      <c r="D454" s="496"/>
      <c r="E454" s="834"/>
      <c r="F454" s="834"/>
      <c r="G454" s="834"/>
      <c r="H454" s="834"/>
      <c r="I454" s="290"/>
      <c r="J454" s="290"/>
      <c r="K454" s="290"/>
      <c r="L454" s="744"/>
      <c r="M454" s="744"/>
      <c r="N454" s="496"/>
      <c r="O454" s="496"/>
      <c r="P454" s="782" t="s">
        <v>1318</v>
      </c>
    </row>
    <row r="455" spans="1:16" ht="24">
      <c r="A455" s="496"/>
      <c r="B455" s="496"/>
      <c r="C455" s="743"/>
      <c r="D455" s="496"/>
      <c r="E455" s="834"/>
      <c r="F455" s="834"/>
      <c r="G455" s="834"/>
      <c r="H455" s="834"/>
      <c r="I455" s="290"/>
      <c r="J455" s="290"/>
      <c r="K455" s="290"/>
      <c r="L455" s="744"/>
      <c r="M455" s="744"/>
      <c r="N455" s="496"/>
      <c r="O455" s="496"/>
      <c r="P455" s="782" t="s">
        <v>1319</v>
      </c>
    </row>
    <row r="456" spans="1:16" ht="24">
      <c r="A456" s="496"/>
      <c r="B456" s="496"/>
      <c r="C456" s="743"/>
      <c r="D456" s="496"/>
      <c r="E456" s="834"/>
      <c r="F456" s="834"/>
      <c r="G456" s="834"/>
      <c r="H456" s="834"/>
      <c r="I456" s="290"/>
      <c r="J456" s="290"/>
      <c r="K456" s="290"/>
      <c r="L456" s="744"/>
      <c r="M456" s="744"/>
      <c r="N456" s="496"/>
      <c r="O456" s="496"/>
      <c r="P456" s="782" t="s">
        <v>1320</v>
      </c>
    </row>
    <row r="457" spans="1:16" ht="24">
      <c r="A457" s="496"/>
      <c r="B457" s="496"/>
      <c r="C457" s="743"/>
      <c r="D457" s="496"/>
      <c r="E457" s="834"/>
      <c r="F457" s="834"/>
      <c r="G457" s="834"/>
      <c r="H457" s="834"/>
      <c r="I457" s="290"/>
      <c r="J457" s="290"/>
      <c r="K457" s="290"/>
      <c r="L457" s="744"/>
      <c r="M457" s="744"/>
      <c r="N457" s="496"/>
      <c r="O457" s="496"/>
      <c r="P457" s="782" t="s">
        <v>1321</v>
      </c>
    </row>
    <row r="458" spans="1:16" ht="24">
      <c r="A458" s="496"/>
      <c r="B458" s="496"/>
      <c r="C458" s="743"/>
      <c r="D458" s="496"/>
      <c r="E458" s="834"/>
      <c r="F458" s="834"/>
      <c r="G458" s="834"/>
      <c r="H458" s="834"/>
      <c r="I458" s="290"/>
      <c r="J458" s="290"/>
      <c r="K458" s="290"/>
      <c r="L458" s="744"/>
      <c r="M458" s="744"/>
      <c r="N458" s="496"/>
      <c r="O458" s="496"/>
      <c r="P458" s="782" t="s">
        <v>1312</v>
      </c>
    </row>
    <row r="459" spans="1:16" ht="24">
      <c r="A459" s="496"/>
      <c r="B459" s="496"/>
      <c r="C459" s="743"/>
      <c r="D459" s="496"/>
      <c r="E459" s="834"/>
      <c r="F459" s="834"/>
      <c r="G459" s="834"/>
      <c r="H459" s="834"/>
      <c r="I459" s="290"/>
      <c r="J459" s="290"/>
      <c r="K459" s="290"/>
      <c r="L459" s="744"/>
      <c r="M459" s="744"/>
      <c r="N459" s="496"/>
      <c r="O459" s="496"/>
      <c r="P459" s="782" t="s">
        <v>1322</v>
      </c>
    </row>
    <row r="460" spans="1:16" ht="24">
      <c r="A460" s="496"/>
      <c r="B460" s="496"/>
      <c r="C460" s="743"/>
      <c r="D460" s="496"/>
      <c r="E460" s="834"/>
      <c r="F460" s="834"/>
      <c r="G460" s="834"/>
      <c r="H460" s="834"/>
      <c r="I460" s="290"/>
      <c r="J460" s="290"/>
      <c r="K460" s="290"/>
      <c r="L460" s="744"/>
      <c r="M460" s="744"/>
      <c r="N460" s="496"/>
      <c r="O460" s="496"/>
      <c r="P460" s="782" t="s">
        <v>1323</v>
      </c>
    </row>
    <row r="461" spans="1:16" ht="24">
      <c r="A461" s="496"/>
      <c r="B461" s="496"/>
      <c r="C461" s="743"/>
      <c r="D461" s="496"/>
      <c r="E461" s="834"/>
      <c r="F461" s="834"/>
      <c r="G461" s="834"/>
      <c r="H461" s="834"/>
      <c r="I461" s="290"/>
      <c r="J461" s="290"/>
      <c r="K461" s="290"/>
      <c r="L461" s="744"/>
      <c r="M461" s="744"/>
      <c r="N461" s="496"/>
      <c r="O461" s="496"/>
      <c r="P461" s="782" t="s">
        <v>1324</v>
      </c>
    </row>
    <row r="462" spans="1:16" ht="24">
      <c r="A462" s="496"/>
      <c r="B462" s="496"/>
      <c r="C462" s="852" t="s">
        <v>1735</v>
      </c>
      <c r="D462" s="496"/>
      <c r="E462" s="834"/>
      <c r="F462" s="834"/>
      <c r="G462" s="834"/>
      <c r="H462" s="834"/>
      <c r="I462" s="290"/>
      <c r="J462" s="290"/>
      <c r="K462" s="290"/>
      <c r="L462" s="744"/>
      <c r="M462" s="806">
        <f>SUM(M465:M492)</f>
        <v>316800</v>
      </c>
      <c r="N462" s="496"/>
      <c r="O462" s="496"/>
      <c r="P462" s="778" t="s">
        <v>1407</v>
      </c>
    </row>
    <row r="463" spans="1:16" ht="24">
      <c r="A463" s="496"/>
      <c r="B463" s="496"/>
      <c r="C463" s="852" t="s">
        <v>1736</v>
      </c>
      <c r="D463" s="496"/>
      <c r="E463" s="834"/>
      <c r="F463" s="834"/>
      <c r="G463" s="834"/>
      <c r="H463" s="834"/>
      <c r="I463" s="290"/>
      <c r="J463" s="290"/>
      <c r="K463" s="290"/>
      <c r="L463" s="744"/>
      <c r="M463" s="744"/>
      <c r="N463" s="496"/>
      <c r="O463" s="496"/>
      <c r="P463" s="752" t="s">
        <v>1751</v>
      </c>
    </row>
    <row r="464" spans="1:16" ht="24">
      <c r="A464" s="496"/>
      <c r="B464" s="496"/>
      <c r="C464" s="852" t="s">
        <v>1737</v>
      </c>
      <c r="D464" s="496"/>
      <c r="E464" s="834"/>
      <c r="F464" s="834"/>
      <c r="G464" s="834"/>
      <c r="H464" s="834"/>
      <c r="I464" s="290"/>
      <c r="J464" s="290"/>
      <c r="K464" s="290"/>
      <c r="L464" s="744"/>
      <c r="M464" s="744"/>
      <c r="N464" s="496"/>
      <c r="O464" s="496"/>
      <c r="P464" s="752" t="s">
        <v>1752</v>
      </c>
    </row>
    <row r="465" spans="1:16" ht="24">
      <c r="A465" s="496"/>
      <c r="B465" s="496"/>
      <c r="C465" s="853" t="s">
        <v>1775</v>
      </c>
      <c r="D465" s="496"/>
      <c r="E465" s="834"/>
      <c r="F465" s="834"/>
      <c r="G465" s="834"/>
      <c r="H465" s="834"/>
      <c r="I465" s="849">
        <v>5</v>
      </c>
      <c r="J465" s="849">
        <v>1</v>
      </c>
      <c r="K465" s="850" t="s">
        <v>1750</v>
      </c>
      <c r="L465" s="851"/>
      <c r="M465" s="851">
        <v>18000</v>
      </c>
      <c r="N465" s="496"/>
      <c r="O465" s="496"/>
      <c r="P465" s="752" t="s">
        <v>1753</v>
      </c>
    </row>
    <row r="466" spans="1:16" ht="24">
      <c r="A466" s="496"/>
      <c r="B466" s="496"/>
      <c r="C466" s="854" t="s">
        <v>1738</v>
      </c>
      <c r="D466" s="496"/>
      <c r="E466" s="834"/>
      <c r="F466" s="834"/>
      <c r="G466" s="834"/>
      <c r="H466" s="834"/>
      <c r="I466" s="785"/>
      <c r="J466" s="785"/>
      <c r="K466" s="786"/>
      <c r="L466" s="741"/>
      <c r="M466" s="741"/>
      <c r="N466" s="496"/>
      <c r="O466" s="496"/>
      <c r="P466" s="752" t="s">
        <v>1754</v>
      </c>
    </row>
    <row r="467" spans="1:16" ht="24">
      <c r="A467" s="496"/>
      <c r="B467" s="496"/>
      <c r="C467" s="754" t="s">
        <v>1739</v>
      </c>
      <c r="D467" s="496"/>
      <c r="E467" s="834"/>
      <c r="F467" s="834"/>
      <c r="G467" s="834"/>
      <c r="H467" s="834"/>
      <c r="I467" s="785"/>
      <c r="J467" s="785"/>
      <c r="K467" s="786"/>
      <c r="L467" s="741"/>
      <c r="M467" s="741"/>
      <c r="N467" s="496"/>
      <c r="O467" s="496"/>
      <c r="P467" s="752" t="s">
        <v>1755</v>
      </c>
    </row>
    <row r="468" spans="1:16" ht="24">
      <c r="A468" s="496"/>
      <c r="B468" s="496"/>
      <c r="C468" s="754" t="s">
        <v>1776</v>
      </c>
      <c r="D468" s="496"/>
      <c r="E468" s="834"/>
      <c r="F468" s="834"/>
      <c r="G468" s="834"/>
      <c r="H468" s="834"/>
      <c r="I468" s="785">
        <v>30</v>
      </c>
      <c r="J468" s="785">
        <v>800</v>
      </c>
      <c r="K468" s="786"/>
      <c r="L468" s="741"/>
      <c r="M468" s="741">
        <v>24000</v>
      </c>
      <c r="N468" s="496"/>
      <c r="O468" s="496"/>
      <c r="P468" s="752" t="s">
        <v>1756</v>
      </c>
    </row>
    <row r="469" spans="1:16" ht="24">
      <c r="A469" s="496"/>
      <c r="B469" s="496"/>
      <c r="C469" s="855" t="s">
        <v>1777</v>
      </c>
      <c r="D469" s="496"/>
      <c r="E469" s="834"/>
      <c r="F469" s="834"/>
      <c r="G469" s="834"/>
      <c r="H469" s="834"/>
      <c r="I469" s="788">
        <v>25</v>
      </c>
      <c r="J469" s="788">
        <v>25</v>
      </c>
      <c r="K469" s="786"/>
      <c r="L469" s="741">
        <v>130</v>
      </c>
      <c r="M469" s="741">
        <v>81250</v>
      </c>
      <c r="N469" s="496"/>
      <c r="O469" s="496"/>
      <c r="P469" s="752" t="s">
        <v>1757</v>
      </c>
    </row>
    <row r="470" spans="1:16" ht="24">
      <c r="A470" s="496"/>
      <c r="B470" s="496"/>
      <c r="C470" s="855" t="s">
        <v>1740</v>
      </c>
      <c r="D470" s="496"/>
      <c r="E470" s="834"/>
      <c r="F470" s="834"/>
      <c r="G470" s="834"/>
      <c r="H470" s="834"/>
      <c r="I470" s="785"/>
      <c r="J470" s="785"/>
      <c r="K470" s="786"/>
      <c r="L470" s="741"/>
      <c r="M470" s="741"/>
      <c r="N470" s="496"/>
      <c r="O470" s="496"/>
      <c r="P470" s="752" t="s">
        <v>1758</v>
      </c>
    </row>
    <row r="471" spans="1:16" ht="24">
      <c r="A471" s="496"/>
      <c r="B471" s="496"/>
      <c r="C471" s="855" t="s">
        <v>1741</v>
      </c>
      <c r="D471" s="496"/>
      <c r="E471" s="834"/>
      <c r="F471" s="834"/>
      <c r="G471" s="834"/>
      <c r="H471" s="834"/>
      <c r="I471" s="788"/>
      <c r="J471" s="788"/>
      <c r="K471" s="786"/>
      <c r="L471" s="741"/>
      <c r="M471" s="741"/>
      <c r="N471" s="496"/>
      <c r="O471" s="496"/>
      <c r="P471" s="752" t="s">
        <v>1759</v>
      </c>
    </row>
    <row r="472" spans="1:16" ht="24">
      <c r="A472" s="496"/>
      <c r="B472" s="496"/>
      <c r="C472" s="855" t="s">
        <v>1742</v>
      </c>
      <c r="D472" s="496"/>
      <c r="E472" s="834"/>
      <c r="F472" s="834"/>
      <c r="G472" s="834"/>
      <c r="H472" s="834"/>
      <c r="I472" s="788"/>
      <c r="J472" s="788"/>
      <c r="K472" s="786"/>
      <c r="L472" s="741"/>
      <c r="M472" s="741"/>
      <c r="N472" s="496"/>
      <c r="O472" s="496"/>
      <c r="P472" s="752" t="s">
        <v>1760</v>
      </c>
    </row>
    <row r="473" spans="1:16" ht="24">
      <c r="A473" s="496"/>
      <c r="B473" s="496"/>
      <c r="C473" s="855" t="s">
        <v>1778</v>
      </c>
      <c r="D473" s="496"/>
      <c r="E473" s="834"/>
      <c r="F473" s="834"/>
      <c r="G473" s="834"/>
      <c r="H473" s="834"/>
      <c r="I473" s="788">
        <v>5</v>
      </c>
      <c r="J473" s="788">
        <v>5</v>
      </c>
      <c r="K473" s="786"/>
      <c r="L473" s="741">
        <v>50</v>
      </c>
      <c r="M473" s="741">
        <v>1250</v>
      </c>
      <c r="N473" s="496"/>
      <c r="O473" s="496"/>
      <c r="P473" s="752" t="s">
        <v>1761</v>
      </c>
    </row>
    <row r="474" spans="1:16" ht="24">
      <c r="A474" s="496"/>
      <c r="B474" s="496"/>
      <c r="C474" s="855" t="s">
        <v>1779</v>
      </c>
      <c r="D474" s="496"/>
      <c r="E474" s="834"/>
      <c r="F474" s="834"/>
      <c r="G474" s="834"/>
      <c r="H474" s="834"/>
      <c r="I474" s="788"/>
      <c r="J474" s="788"/>
      <c r="K474" s="786"/>
      <c r="L474" s="741"/>
      <c r="M474" s="741"/>
      <c r="N474" s="496"/>
      <c r="O474" s="496"/>
      <c r="P474" s="752" t="s">
        <v>1762</v>
      </c>
    </row>
    <row r="475" spans="1:16" ht="24">
      <c r="A475" s="496"/>
      <c r="B475" s="496"/>
      <c r="C475" s="855" t="s">
        <v>1780</v>
      </c>
      <c r="D475" s="496"/>
      <c r="E475" s="834"/>
      <c r="F475" s="834"/>
      <c r="G475" s="834"/>
      <c r="H475" s="834"/>
      <c r="I475" s="788">
        <v>5</v>
      </c>
      <c r="J475" s="788">
        <v>20</v>
      </c>
      <c r="K475" s="786"/>
      <c r="L475" s="741">
        <v>20</v>
      </c>
      <c r="M475" s="741">
        <v>2000</v>
      </c>
      <c r="N475" s="496"/>
      <c r="O475" s="496"/>
      <c r="P475" s="769"/>
    </row>
    <row r="476" spans="1:16" ht="21" customHeight="1">
      <c r="A476" s="496"/>
      <c r="B476" s="496"/>
      <c r="C476" s="855" t="s">
        <v>1781</v>
      </c>
      <c r="D476" s="496"/>
      <c r="E476" s="834"/>
      <c r="F476" s="834"/>
      <c r="G476" s="834"/>
      <c r="H476" s="834"/>
      <c r="I476" s="788"/>
      <c r="J476" s="788"/>
      <c r="K476" s="786"/>
      <c r="L476" s="741"/>
      <c r="M476" s="741"/>
      <c r="N476" s="496"/>
      <c r="O476" s="496"/>
      <c r="P476" s="778" t="s">
        <v>186</v>
      </c>
    </row>
    <row r="477" spans="1:16" ht="24">
      <c r="A477" s="496"/>
      <c r="B477" s="496"/>
      <c r="C477" s="855" t="s">
        <v>1782</v>
      </c>
      <c r="D477" s="496"/>
      <c r="E477" s="834"/>
      <c r="F477" s="834"/>
      <c r="G477" s="834"/>
      <c r="H477" s="834"/>
      <c r="I477" s="788">
        <v>5</v>
      </c>
      <c r="J477" s="788">
        <v>100</v>
      </c>
      <c r="K477" s="786"/>
      <c r="L477" s="741">
        <v>80</v>
      </c>
      <c r="M477" s="741">
        <v>40000</v>
      </c>
      <c r="N477" s="496"/>
      <c r="O477" s="496"/>
      <c r="P477" s="752" t="s">
        <v>1763</v>
      </c>
    </row>
    <row r="478" spans="1:16" ht="24">
      <c r="A478" s="496"/>
      <c r="B478" s="496"/>
      <c r="C478" s="855" t="s">
        <v>1743</v>
      </c>
      <c r="D478" s="496"/>
      <c r="E478" s="834"/>
      <c r="F478" s="834"/>
      <c r="G478" s="834"/>
      <c r="H478" s="834"/>
      <c r="I478" s="788"/>
      <c r="J478" s="788"/>
      <c r="K478" s="786"/>
      <c r="L478" s="741"/>
      <c r="M478" s="741"/>
      <c r="N478" s="496"/>
      <c r="O478" s="496"/>
      <c r="P478" s="752" t="s">
        <v>1764</v>
      </c>
    </row>
    <row r="479" spans="1:16" ht="24">
      <c r="A479" s="496"/>
      <c r="B479" s="496"/>
      <c r="C479" s="855" t="s">
        <v>1783</v>
      </c>
      <c r="D479" s="496"/>
      <c r="E479" s="834"/>
      <c r="F479" s="834"/>
      <c r="G479" s="834"/>
      <c r="H479" s="834"/>
      <c r="I479" s="788">
        <v>5</v>
      </c>
      <c r="J479" s="788">
        <v>50</v>
      </c>
      <c r="K479" s="786"/>
      <c r="L479" s="741">
        <v>100</v>
      </c>
      <c r="M479" s="741">
        <v>25000</v>
      </c>
      <c r="N479" s="496"/>
      <c r="O479" s="496"/>
      <c r="P479" s="752" t="s">
        <v>1765</v>
      </c>
    </row>
    <row r="480" spans="1:16" ht="24">
      <c r="A480" s="496"/>
      <c r="B480" s="496"/>
      <c r="C480" s="855" t="s">
        <v>1744</v>
      </c>
      <c r="D480" s="496"/>
      <c r="E480" s="834"/>
      <c r="F480" s="834"/>
      <c r="G480" s="834"/>
      <c r="H480" s="834"/>
      <c r="I480" s="788"/>
      <c r="J480" s="788"/>
      <c r="K480" s="786"/>
      <c r="L480" s="741"/>
      <c r="M480" s="741"/>
      <c r="N480" s="496"/>
      <c r="O480" s="496"/>
      <c r="P480" s="752" t="s">
        <v>1766</v>
      </c>
    </row>
    <row r="481" spans="1:16" ht="24">
      <c r="A481" s="496"/>
      <c r="B481" s="496"/>
      <c r="C481" s="855" t="s">
        <v>1784</v>
      </c>
      <c r="D481" s="496"/>
      <c r="E481" s="834"/>
      <c r="F481" s="834"/>
      <c r="G481" s="834"/>
      <c r="H481" s="834"/>
      <c r="I481" s="788">
        <v>5</v>
      </c>
      <c r="J481" s="788">
        <v>5</v>
      </c>
      <c r="K481" s="786"/>
      <c r="L481" s="741">
        <v>2000</v>
      </c>
      <c r="M481" s="741">
        <v>50000</v>
      </c>
      <c r="N481" s="496"/>
      <c r="O481" s="496"/>
      <c r="P481" s="752" t="s">
        <v>1767</v>
      </c>
    </row>
    <row r="482" spans="1:16" ht="24">
      <c r="A482" s="496"/>
      <c r="B482" s="496"/>
      <c r="C482" s="855" t="s">
        <v>1745</v>
      </c>
      <c r="D482" s="496"/>
      <c r="E482" s="834"/>
      <c r="F482" s="834"/>
      <c r="G482" s="834"/>
      <c r="H482" s="834"/>
      <c r="I482" s="788"/>
      <c r="J482" s="788"/>
      <c r="K482" s="786"/>
      <c r="L482" s="741"/>
      <c r="M482" s="741"/>
      <c r="N482" s="496"/>
      <c r="O482" s="496"/>
      <c r="P482" s="752" t="s">
        <v>1768</v>
      </c>
    </row>
    <row r="483" spans="1:16" ht="24">
      <c r="A483" s="496"/>
      <c r="B483" s="496"/>
      <c r="C483" s="855" t="s">
        <v>1785</v>
      </c>
      <c r="D483" s="496"/>
      <c r="E483" s="834"/>
      <c r="F483" s="834"/>
      <c r="G483" s="834"/>
      <c r="H483" s="834"/>
      <c r="I483" s="788">
        <v>5</v>
      </c>
      <c r="J483" s="788"/>
      <c r="K483" s="786"/>
      <c r="L483" s="741">
        <v>844</v>
      </c>
      <c r="M483" s="741">
        <v>4220</v>
      </c>
      <c r="N483" s="496"/>
      <c r="O483" s="496"/>
      <c r="P483" s="752" t="s">
        <v>1769</v>
      </c>
    </row>
    <row r="484" spans="1:16" ht="24">
      <c r="A484" s="496"/>
      <c r="B484" s="496"/>
      <c r="C484" s="855" t="s">
        <v>1746</v>
      </c>
      <c r="D484" s="496"/>
      <c r="E484" s="834"/>
      <c r="F484" s="834"/>
      <c r="G484" s="834"/>
      <c r="H484" s="834"/>
      <c r="I484" s="788"/>
      <c r="J484" s="788"/>
      <c r="K484" s="786"/>
      <c r="L484" s="741"/>
      <c r="M484" s="741"/>
      <c r="N484" s="496"/>
      <c r="O484" s="496"/>
      <c r="P484" s="752" t="s">
        <v>1770</v>
      </c>
    </row>
    <row r="485" spans="1:16" ht="24">
      <c r="A485" s="496"/>
      <c r="B485" s="496"/>
      <c r="C485" s="855" t="s">
        <v>1786</v>
      </c>
      <c r="D485" s="496"/>
      <c r="E485" s="834"/>
      <c r="F485" s="834"/>
      <c r="G485" s="834"/>
      <c r="H485" s="834"/>
      <c r="I485" s="788">
        <v>6</v>
      </c>
      <c r="J485" s="788"/>
      <c r="K485" s="786"/>
      <c r="L485" s="741">
        <v>2650</v>
      </c>
      <c r="M485" s="741">
        <v>15900</v>
      </c>
      <c r="N485" s="496"/>
      <c r="O485" s="496"/>
      <c r="P485" s="752" t="s">
        <v>1771</v>
      </c>
    </row>
    <row r="486" spans="1:16" ht="24">
      <c r="A486" s="496"/>
      <c r="B486" s="496"/>
      <c r="C486" s="855" t="s">
        <v>1747</v>
      </c>
      <c r="D486" s="496"/>
      <c r="E486" s="834"/>
      <c r="F486" s="834"/>
      <c r="G486" s="834"/>
      <c r="H486" s="834"/>
      <c r="I486" s="788"/>
      <c r="J486" s="788"/>
      <c r="K486" s="786"/>
      <c r="L486" s="741"/>
      <c r="M486" s="741"/>
      <c r="N486" s="496"/>
      <c r="O486" s="496"/>
      <c r="P486" s="752" t="s">
        <v>1772</v>
      </c>
    </row>
    <row r="487" spans="1:16" ht="24">
      <c r="A487" s="496"/>
      <c r="B487" s="496"/>
      <c r="C487" s="855" t="s">
        <v>1787</v>
      </c>
      <c r="D487" s="496"/>
      <c r="E487" s="834"/>
      <c r="F487" s="834"/>
      <c r="G487" s="834"/>
      <c r="H487" s="834"/>
      <c r="I487" s="788">
        <v>10</v>
      </c>
      <c r="J487" s="788"/>
      <c r="K487" s="786"/>
      <c r="L487" s="741">
        <v>300</v>
      </c>
      <c r="M487" s="741">
        <v>3000</v>
      </c>
      <c r="N487" s="496"/>
      <c r="O487" s="496"/>
      <c r="P487" s="752" t="s">
        <v>1773</v>
      </c>
    </row>
    <row r="488" spans="1:16" ht="24">
      <c r="A488" s="496"/>
      <c r="B488" s="496"/>
      <c r="C488" s="855" t="s">
        <v>1748</v>
      </c>
      <c r="D488" s="496"/>
      <c r="E488" s="834"/>
      <c r="F488" s="834"/>
      <c r="G488" s="834"/>
      <c r="H488" s="834"/>
      <c r="I488" s="788"/>
      <c r="J488" s="788"/>
      <c r="K488" s="786"/>
      <c r="L488" s="741"/>
      <c r="M488" s="741"/>
      <c r="N488" s="496"/>
      <c r="O488" s="496"/>
      <c r="P488" s="752" t="s">
        <v>1278</v>
      </c>
    </row>
    <row r="489" spans="1:16" ht="24">
      <c r="A489" s="496"/>
      <c r="B489" s="496"/>
      <c r="C489" s="855" t="s">
        <v>1788</v>
      </c>
      <c r="D489" s="496"/>
      <c r="E489" s="834"/>
      <c r="F489" s="834"/>
      <c r="G489" s="834"/>
      <c r="H489" s="834"/>
      <c r="I489" s="788">
        <v>20</v>
      </c>
      <c r="J489" s="788"/>
      <c r="K489" s="786"/>
      <c r="L489" s="741">
        <v>400</v>
      </c>
      <c r="M489" s="741">
        <v>8000</v>
      </c>
      <c r="N489" s="496"/>
      <c r="O489" s="496"/>
      <c r="P489" s="752" t="s">
        <v>1774</v>
      </c>
    </row>
    <row r="490" spans="1:16" ht="24">
      <c r="A490" s="496"/>
      <c r="B490" s="496"/>
      <c r="C490" s="855" t="s">
        <v>1749</v>
      </c>
      <c r="D490" s="496"/>
      <c r="E490" s="834"/>
      <c r="F490" s="834"/>
      <c r="G490" s="834"/>
      <c r="H490" s="834"/>
      <c r="I490" s="788"/>
      <c r="J490" s="788"/>
      <c r="K490" s="786"/>
      <c r="L490" s="741"/>
      <c r="M490" s="741"/>
      <c r="N490" s="496"/>
      <c r="O490" s="496"/>
      <c r="P490" s="782"/>
    </row>
    <row r="491" spans="1:16" ht="24">
      <c r="A491" s="496"/>
      <c r="B491" s="496"/>
      <c r="C491" s="855" t="s">
        <v>1789</v>
      </c>
      <c r="D491" s="496"/>
      <c r="E491" s="834"/>
      <c r="F491" s="834"/>
      <c r="G491" s="834"/>
      <c r="H491" s="834"/>
      <c r="I491" s="788">
        <v>5</v>
      </c>
      <c r="J491" s="788">
        <v>5</v>
      </c>
      <c r="K491" s="786"/>
      <c r="L491" s="741">
        <v>500</v>
      </c>
      <c r="M491" s="741">
        <v>12500</v>
      </c>
      <c r="N491" s="496"/>
      <c r="O491" s="496"/>
      <c r="P491" s="782"/>
    </row>
    <row r="492" spans="1:16" ht="24">
      <c r="A492" s="496"/>
      <c r="B492" s="496"/>
      <c r="C492" s="855" t="s">
        <v>1790</v>
      </c>
      <c r="D492" s="496"/>
      <c r="E492" s="834"/>
      <c r="F492" s="834"/>
      <c r="G492" s="834"/>
      <c r="H492" s="834"/>
      <c r="I492" s="789"/>
      <c r="J492" s="789"/>
      <c r="K492" s="790"/>
      <c r="L492" s="742"/>
      <c r="M492" s="742">
        <v>31680</v>
      </c>
      <c r="N492" s="496"/>
      <c r="O492" s="496"/>
      <c r="P492" s="782"/>
    </row>
    <row r="493" spans="1:16" ht="24">
      <c r="A493" s="496"/>
      <c r="B493" s="496"/>
      <c r="C493" s="748" t="s">
        <v>1791</v>
      </c>
      <c r="D493" s="496"/>
      <c r="E493" s="834"/>
      <c r="F493" s="834"/>
      <c r="G493" s="834"/>
      <c r="H493" s="834"/>
      <c r="I493" s="319"/>
      <c r="J493" s="319"/>
      <c r="K493" s="319"/>
      <c r="L493" s="838"/>
      <c r="M493" s="840">
        <f>SUM(M495:M504)</f>
        <v>324000</v>
      </c>
      <c r="N493" s="496"/>
      <c r="O493" s="496"/>
      <c r="P493" s="839" t="s">
        <v>185</v>
      </c>
    </row>
    <row r="494" spans="1:16" ht="24">
      <c r="A494" s="496"/>
      <c r="B494" s="496"/>
      <c r="C494" s="751" t="s">
        <v>1018</v>
      </c>
      <c r="D494" s="496"/>
      <c r="E494" s="834"/>
      <c r="F494" s="834"/>
      <c r="G494" s="834"/>
      <c r="H494" s="834"/>
      <c r="I494" s="290"/>
      <c r="J494" s="290"/>
      <c r="K494" s="290"/>
      <c r="L494" s="744"/>
      <c r="M494" s="744"/>
      <c r="N494" s="496"/>
      <c r="O494" s="496"/>
      <c r="P494" s="752" t="s">
        <v>1325</v>
      </c>
    </row>
    <row r="495" spans="1:16" ht="24">
      <c r="A495" s="496"/>
      <c r="B495" s="496"/>
      <c r="C495" s="757" t="s">
        <v>1019</v>
      </c>
      <c r="D495" s="496"/>
      <c r="E495" s="834"/>
      <c r="F495" s="834"/>
      <c r="G495" s="834"/>
      <c r="H495" s="834"/>
      <c r="I495" s="799">
        <v>1</v>
      </c>
      <c r="J495" s="799">
        <v>1</v>
      </c>
      <c r="K495" s="800"/>
      <c r="L495" s="801">
        <v>32400</v>
      </c>
      <c r="M495" s="801">
        <f>L495</f>
        <v>32400</v>
      </c>
      <c r="N495" s="496"/>
      <c r="O495" s="496"/>
      <c r="P495" s="787" t="s">
        <v>1326</v>
      </c>
    </row>
    <row r="496" spans="1:16" ht="24">
      <c r="A496" s="496"/>
      <c r="B496" s="496"/>
      <c r="C496" s="757" t="s">
        <v>1020</v>
      </c>
      <c r="D496" s="496"/>
      <c r="E496" s="834"/>
      <c r="F496" s="834"/>
      <c r="G496" s="834"/>
      <c r="H496" s="834"/>
      <c r="I496" s="799">
        <v>1</v>
      </c>
      <c r="J496" s="799">
        <v>1</v>
      </c>
      <c r="K496" s="800"/>
      <c r="L496" s="801">
        <v>108000</v>
      </c>
      <c r="M496" s="801">
        <f>L496</f>
        <v>108000</v>
      </c>
      <c r="N496" s="496"/>
      <c r="O496" s="496"/>
      <c r="P496" s="752" t="s">
        <v>1327</v>
      </c>
    </row>
    <row r="497" spans="1:16" ht="24">
      <c r="A497" s="496"/>
      <c r="B497" s="496"/>
      <c r="C497" s="758" t="s">
        <v>1021</v>
      </c>
      <c r="D497" s="496"/>
      <c r="E497" s="834"/>
      <c r="F497" s="834"/>
      <c r="G497" s="834"/>
      <c r="H497" s="834"/>
      <c r="I497" s="802">
        <v>10</v>
      </c>
      <c r="J497" s="802"/>
      <c r="K497" s="800"/>
      <c r="L497" s="801">
        <v>5000</v>
      </c>
      <c r="M497" s="801">
        <f>I497*L497</f>
        <v>50000</v>
      </c>
      <c r="N497" s="496"/>
      <c r="O497" s="496"/>
      <c r="P497" s="803" t="s">
        <v>1328</v>
      </c>
    </row>
    <row r="498" spans="1:16" ht="24">
      <c r="A498" s="496"/>
      <c r="B498" s="496"/>
      <c r="C498" s="758" t="s">
        <v>1022</v>
      </c>
      <c r="D498" s="496"/>
      <c r="E498" s="834"/>
      <c r="F498" s="834"/>
      <c r="G498" s="834"/>
      <c r="H498" s="834"/>
      <c r="I498" s="802">
        <v>20</v>
      </c>
      <c r="J498" s="802">
        <v>6</v>
      </c>
      <c r="K498" s="800"/>
      <c r="L498" s="801">
        <v>120</v>
      </c>
      <c r="M498" s="801">
        <f>I498*J498*L498</f>
        <v>14400</v>
      </c>
      <c r="N498" s="496"/>
      <c r="O498" s="496"/>
      <c r="P498" s="752" t="s">
        <v>1329</v>
      </c>
    </row>
    <row r="499" spans="1:16" ht="24">
      <c r="A499" s="496"/>
      <c r="B499" s="496"/>
      <c r="C499" s="758" t="s">
        <v>1023</v>
      </c>
      <c r="D499" s="496"/>
      <c r="E499" s="834"/>
      <c r="F499" s="834"/>
      <c r="G499" s="834"/>
      <c r="H499" s="834"/>
      <c r="I499" s="802">
        <v>10</v>
      </c>
      <c r="J499" s="802"/>
      <c r="K499" s="800"/>
      <c r="L499" s="801">
        <v>5000</v>
      </c>
      <c r="M499" s="801">
        <f>I499*L499</f>
        <v>50000</v>
      </c>
      <c r="N499" s="496"/>
      <c r="O499" s="496"/>
      <c r="P499" s="752" t="s">
        <v>1330</v>
      </c>
    </row>
    <row r="500" spans="1:16" ht="24">
      <c r="A500" s="496"/>
      <c r="B500" s="496"/>
      <c r="C500" s="758" t="s">
        <v>1024</v>
      </c>
      <c r="D500" s="496"/>
      <c r="E500" s="834"/>
      <c r="F500" s="834"/>
      <c r="G500" s="834"/>
      <c r="H500" s="834"/>
      <c r="I500" s="802">
        <v>1</v>
      </c>
      <c r="J500" s="802"/>
      <c r="K500" s="800"/>
      <c r="L500" s="801">
        <v>16000</v>
      </c>
      <c r="M500" s="801">
        <f>I500*L500</f>
        <v>16000</v>
      </c>
      <c r="N500" s="496"/>
      <c r="O500" s="496"/>
      <c r="P500" s="752" t="s">
        <v>707</v>
      </c>
    </row>
    <row r="501" spans="1:16" ht="24">
      <c r="A501" s="496"/>
      <c r="B501" s="496"/>
      <c r="C501" s="758" t="s">
        <v>1025</v>
      </c>
      <c r="D501" s="496"/>
      <c r="E501" s="834"/>
      <c r="F501" s="834"/>
      <c r="G501" s="834"/>
      <c r="H501" s="834"/>
      <c r="I501" s="802">
        <v>2</v>
      </c>
      <c r="J501" s="802"/>
      <c r="K501" s="800"/>
      <c r="L501" s="801">
        <v>3500</v>
      </c>
      <c r="M501" s="801">
        <f>I501*L501</f>
        <v>7000</v>
      </c>
      <c r="N501" s="496"/>
      <c r="O501" s="496"/>
      <c r="P501" s="778" t="s">
        <v>186</v>
      </c>
    </row>
    <row r="502" spans="1:16" ht="24">
      <c r="A502" s="496"/>
      <c r="B502" s="496"/>
      <c r="C502" s="758" t="s">
        <v>1026</v>
      </c>
      <c r="D502" s="496"/>
      <c r="E502" s="834"/>
      <c r="F502" s="834"/>
      <c r="G502" s="834"/>
      <c r="H502" s="834"/>
      <c r="I502" s="802">
        <v>30</v>
      </c>
      <c r="J502" s="802"/>
      <c r="K502" s="800"/>
      <c r="L502" s="801">
        <v>180</v>
      </c>
      <c r="M502" s="801">
        <f>I502*L502</f>
        <v>5400</v>
      </c>
      <c r="N502" s="496"/>
      <c r="O502" s="496"/>
      <c r="P502" s="752" t="s">
        <v>1331</v>
      </c>
    </row>
    <row r="503" spans="1:16" ht="24">
      <c r="A503" s="496"/>
      <c r="B503" s="496"/>
      <c r="C503" s="759" t="s">
        <v>1027</v>
      </c>
      <c r="D503" s="496"/>
      <c r="E503" s="834"/>
      <c r="F503" s="834"/>
      <c r="G503" s="834"/>
      <c r="H503" s="834"/>
      <c r="I503" s="802"/>
      <c r="J503" s="802"/>
      <c r="K503" s="800"/>
      <c r="L503" s="801">
        <v>8400</v>
      </c>
      <c r="M503" s="801">
        <v>8400</v>
      </c>
      <c r="N503" s="496"/>
      <c r="O503" s="496"/>
      <c r="P503" s="752" t="s">
        <v>1332</v>
      </c>
    </row>
    <row r="504" spans="1:16" ht="24">
      <c r="A504" s="496"/>
      <c r="B504" s="496"/>
      <c r="C504" s="757" t="s">
        <v>1028</v>
      </c>
      <c r="D504" s="496"/>
      <c r="E504" s="834"/>
      <c r="F504" s="834"/>
      <c r="G504" s="834"/>
      <c r="H504" s="834"/>
      <c r="I504" s="802">
        <v>1</v>
      </c>
      <c r="J504" s="802"/>
      <c r="K504" s="800"/>
      <c r="L504" s="801">
        <v>32400</v>
      </c>
      <c r="M504" s="801">
        <f>I504*L504</f>
        <v>32400</v>
      </c>
      <c r="N504" s="496"/>
      <c r="O504" s="496"/>
      <c r="P504" s="752" t="s">
        <v>1333</v>
      </c>
    </row>
    <row r="505" spans="1:16" ht="24">
      <c r="A505" s="496"/>
      <c r="B505" s="496"/>
      <c r="C505" s="760"/>
      <c r="D505" s="496"/>
      <c r="E505" s="834"/>
      <c r="F505" s="834"/>
      <c r="G505" s="834"/>
      <c r="H505" s="834"/>
      <c r="I505" s="290"/>
      <c r="J505" s="290"/>
      <c r="K505" s="290"/>
      <c r="L505" s="744"/>
      <c r="M505" s="744"/>
      <c r="N505" s="496"/>
      <c r="O505" s="496"/>
      <c r="P505" s="752" t="s">
        <v>1334</v>
      </c>
    </row>
    <row r="506" spans="1:16" ht="24">
      <c r="A506" s="496"/>
      <c r="B506" s="496"/>
      <c r="C506" s="760"/>
      <c r="D506" s="496"/>
      <c r="E506" s="834"/>
      <c r="F506" s="834"/>
      <c r="G506" s="834"/>
      <c r="H506" s="834"/>
      <c r="I506" s="290"/>
      <c r="J506" s="290"/>
      <c r="K506" s="290"/>
      <c r="L506" s="744"/>
      <c r="M506" s="744"/>
      <c r="N506" s="496"/>
      <c r="O506" s="496"/>
      <c r="P506" s="787" t="s">
        <v>1335</v>
      </c>
    </row>
    <row r="507" spans="1:16" ht="24">
      <c r="A507" s="496"/>
      <c r="B507" s="496"/>
      <c r="C507" s="760"/>
      <c r="D507" s="496"/>
      <c r="E507" s="834"/>
      <c r="F507" s="834"/>
      <c r="G507" s="834"/>
      <c r="H507" s="834"/>
      <c r="I507" s="780"/>
      <c r="J507" s="780"/>
      <c r="K507" s="780"/>
      <c r="L507" s="745"/>
      <c r="M507" s="745"/>
      <c r="N507" s="496"/>
      <c r="O507" s="496"/>
      <c r="P507" s="752" t="s">
        <v>1336</v>
      </c>
    </row>
    <row r="508" spans="1:16" ht="24">
      <c r="A508" s="496"/>
      <c r="B508" s="496"/>
      <c r="C508" s="760"/>
      <c r="D508" s="496"/>
      <c r="E508" s="834"/>
      <c r="F508" s="834"/>
      <c r="G508" s="834"/>
      <c r="H508" s="834"/>
      <c r="I508" s="780"/>
      <c r="J508" s="780"/>
      <c r="K508" s="780"/>
      <c r="L508" s="745"/>
      <c r="M508" s="745"/>
      <c r="N508" s="496"/>
      <c r="O508" s="496"/>
      <c r="P508" s="752" t="s">
        <v>1337</v>
      </c>
    </row>
    <row r="509" spans="1:16" ht="24">
      <c r="A509" s="496"/>
      <c r="B509" s="496"/>
      <c r="C509" s="760"/>
      <c r="D509" s="496"/>
      <c r="E509" s="834"/>
      <c r="F509" s="834"/>
      <c r="G509" s="834"/>
      <c r="H509" s="834"/>
      <c r="I509" s="780"/>
      <c r="J509" s="780"/>
      <c r="K509" s="780"/>
      <c r="L509" s="745"/>
      <c r="M509" s="745"/>
      <c r="N509" s="496"/>
      <c r="O509" s="496"/>
      <c r="P509" s="752" t="s">
        <v>1338</v>
      </c>
    </row>
    <row r="510" spans="1:16" ht="24">
      <c r="A510" s="496"/>
      <c r="B510" s="496"/>
      <c r="C510" s="760"/>
      <c r="D510" s="496"/>
      <c r="E510" s="834"/>
      <c r="F510" s="834"/>
      <c r="G510" s="834"/>
      <c r="H510" s="834"/>
      <c r="I510" s="780"/>
      <c r="J510" s="780"/>
      <c r="K510" s="780"/>
      <c r="L510" s="745"/>
      <c r="M510" s="745"/>
      <c r="N510" s="496"/>
      <c r="O510" s="496"/>
      <c r="P510" s="752" t="s">
        <v>1339</v>
      </c>
    </row>
    <row r="511" spans="1:16" ht="24">
      <c r="A511" s="496"/>
      <c r="B511" s="496"/>
      <c r="C511" s="760"/>
      <c r="D511" s="496"/>
      <c r="E511" s="834"/>
      <c r="F511" s="834"/>
      <c r="G511" s="834"/>
      <c r="H511" s="834"/>
      <c r="I511" s="780"/>
      <c r="J511" s="780"/>
      <c r="K511" s="780"/>
      <c r="L511" s="745"/>
      <c r="M511" s="745"/>
      <c r="N511" s="496"/>
      <c r="O511" s="496"/>
      <c r="P511" s="752" t="s">
        <v>1340</v>
      </c>
    </row>
    <row r="512" spans="1:16" ht="24">
      <c r="A512" s="496"/>
      <c r="B512" s="496"/>
      <c r="C512" s="760"/>
      <c r="D512" s="496"/>
      <c r="E512" s="834"/>
      <c r="F512" s="834"/>
      <c r="G512" s="834"/>
      <c r="H512" s="834"/>
      <c r="I512" s="780"/>
      <c r="J512" s="780"/>
      <c r="K512" s="780"/>
      <c r="L512" s="745"/>
      <c r="M512" s="745"/>
      <c r="N512" s="496"/>
      <c r="O512" s="496"/>
      <c r="P512" s="752" t="s">
        <v>1341</v>
      </c>
    </row>
    <row r="513" spans="1:16" ht="24">
      <c r="A513" s="496"/>
      <c r="B513" s="496"/>
      <c r="C513" s="760"/>
      <c r="D513" s="496"/>
      <c r="E513" s="834"/>
      <c r="F513" s="834"/>
      <c r="G513" s="834"/>
      <c r="H513" s="834"/>
      <c r="I513" s="780"/>
      <c r="J513" s="780"/>
      <c r="K513" s="780"/>
      <c r="L513" s="745"/>
      <c r="M513" s="745"/>
      <c r="N513" s="496"/>
      <c r="O513" s="496"/>
      <c r="P513" s="752" t="s">
        <v>1342</v>
      </c>
    </row>
    <row r="514" spans="1:16" ht="24">
      <c r="A514" s="496"/>
      <c r="B514" s="496"/>
      <c r="C514" s="748" t="s">
        <v>1029</v>
      </c>
      <c r="D514" s="496"/>
      <c r="E514" s="834"/>
      <c r="F514" s="834"/>
      <c r="G514" s="834"/>
      <c r="H514" s="834"/>
      <c r="I514" s="318"/>
      <c r="J514" s="318"/>
      <c r="K514" s="318"/>
      <c r="L514" s="806"/>
      <c r="M514" s="806">
        <f>SUM(M517:M538)</f>
        <v>288000</v>
      </c>
      <c r="N514" s="496"/>
      <c r="O514" s="496"/>
      <c r="P514" s="769"/>
    </row>
    <row r="515" spans="1:16" ht="24">
      <c r="A515" s="496"/>
      <c r="B515" s="496"/>
      <c r="C515" s="751" t="s">
        <v>1030</v>
      </c>
      <c r="D515" s="496"/>
      <c r="E515" s="834"/>
      <c r="F515" s="834"/>
      <c r="G515" s="834"/>
      <c r="H515" s="834"/>
      <c r="I515" s="318"/>
      <c r="J515" s="318"/>
      <c r="K515" s="318"/>
      <c r="L515" s="806"/>
      <c r="M515" s="806"/>
      <c r="N515" s="496"/>
      <c r="O515" s="496"/>
      <c r="P515" s="769"/>
    </row>
    <row r="516" spans="1:16" ht="24">
      <c r="A516" s="496"/>
      <c r="B516" s="496"/>
      <c r="C516" s="751" t="s">
        <v>707</v>
      </c>
      <c r="D516" s="496"/>
      <c r="E516" s="834"/>
      <c r="F516" s="834"/>
      <c r="G516" s="834"/>
      <c r="H516" s="834"/>
      <c r="I516" s="318"/>
      <c r="J516" s="318"/>
      <c r="K516" s="318"/>
      <c r="L516" s="806"/>
      <c r="M516" s="806"/>
      <c r="N516" s="496"/>
      <c r="O516" s="496"/>
      <c r="P516" s="807" t="s">
        <v>185</v>
      </c>
    </row>
    <row r="517" spans="1:16" ht="21" customHeight="1">
      <c r="A517" s="496"/>
      <c r="B517" s="496"/>
      <c r="C517" s="290" t="s">
        <v>1031</v>
      </c>
      <c r="D517" s="496"/>
      <c r="E517" s="834"/>
      <c r="F517" s="834"/>
      <c r="G517" s="834"/>
      <c r="H517" s="834"/>
      <c r="I517" s="791"/>
      <c r="J517" s="791">
        <v>1</v>
      </c>
      <c r="K517" s="791"/>
      <c r="L517" s="808"/>
      <c r="M517" s="798">
        <v>28800</v>
      </c>
      <c r="N517" s="496"/>
      <c r="O517" s="496"/>
      <c r="P517" s="809" t="s">
        <v>1343</v>
      </c>
    </row>
    <row r="518" spans="1:16" ht="24">
      <c r="A518" s="496"/>
      <c r="B518" s="496"/>
      <c r="C518" s="290" t="s">
        <v>1032</v>
      </c>
      <c r="D518" s="496"/>
      <c r="E518" s="834"/>
      <c r="F518" s="834"/>
      <c r="G518" s="834"/>
      <c r="H518" s="834"/>
      <c r="I518" s="791"/>
      <c r="J518" s="791">
        <v>4</v>
      </c>
      <c r="K518" s="791">
        <v>15</v>
      </c>
      <c r="L518" s="808">
        <v>1000</v>
      </c>
      <c r="M518" s="808">
        <v>60000</v>
      </c>
      <c r="N518" s="496"/>
      <c r="O518" s="496"/>
      <c r="P518" s="810" t="s">
        <v>1344</v>
      </c>
    </row>
    <row r="519" spans="1:16" ht="24">
      <c r="A519" s="496"/>
      <c r="B519" s="496"/>
      <c r="C519" s="290" t="s">
        <v>1033</v>
      </c>
      <c r="D519" s="496"/>
      <c r="E519" s="834"/>
      <c r="F519" s="834"/>
      <c r="G519" s="834"/>
      <c r="H519" s="834"/>
      <c r="I519" s="791"/>
      <c r="J519" s="791"/>
      <c r="K519" s="791"/>
      <c r="L519" s="808"/>
      <c r="M519" s="808"/>
      <c r="N519" s="496"/>
      <c r="O519" s="496"/>
      <c r="P519" s="809" t="s">
        <v>1345</v>
      </c>
    </row>
    <row r="520" spans="1:16" ht="24">
      <c r="A520" s="496"/>
      <c r="B520" s="496"/>
      <c r="C520" s="743" t="s">
        <v>1034</v>
      </c>
      <c r="D520" s="496"/>
      <c r="E520" s="834"/>
      <c r="F520" s="834"/>
      <c r="G520" s="834"/>
      <c r="H520" s="834"/>
      <c r="I520" s="791">
        <v>10</v>
      </c>
      <c r="J520" s="791">
        <v>11</v>
      </c>
      <c r="K520" s="791"/>
      <c r="L520" s="791">
        <v>130</v>
      </c>
      <c r="M520" s="811">
        <v>14300</v>
      </c>
      <c r="N520" s="496"/>
      <c r="O520" s="496"/>
      <c r="P520" s="812" t="s">
        <v>1346</v>
      </c>
    </row>
    <row r="521" spans="1:16" ht="24">
      <c r="A521" s="496"/>
      <c r="B521" s="496"/>
      <c r="C521" s="762" t="s">
        <v>1035</v>
      </c>
      <c r="D521" s="496"/>
      <c r="E521" s="834"/>
      <c r="F521" s="834"/>
      <c r="G521" s="834"/>
      <c r="H521" s="834"/>
      <c r="I521" s="791"/>
      <c r="J521" s="791">
        <v>50</v>
      </c>
      <c r="K521" s="791">
        <v>2</v>
      </c>
      <c r="L521" s="791">
        <v>80</v>
      </c>
      <c r="M521" s="808">
        <v>8000</v>
      </c>
      <c r="N521" s="496"/>
      <c r="O521" s="496"/>
      <c r="P521" s="803" t="s">
        <v>1347</v>
      </c>
    </row>
    <row r="522" spans="1:16" ht="24">
      <c r="A522" s="496"/>
      <c r="B522" s="496"/>
      <c r="C522" s="751" t="s">
        <v>1036</v>
      </c>
      <c r="D522" s="496"/>
      <c r="E522" s="834"/>
      <c r="F522" s="834"/>
      <c r="G522" s="834"/>
      <c r="H522" s="834"/>
      <c r="I522" s="791"/>
      <c r="J522" s="791">
        <v>50</v>
      </c>
      <c r="K522" s="791">
        <v>2</v>
      </c>
      <c r="L522" s="791">
        <v>50</v>
      </c>
      <c r="M522" s="808">
        <v>5000</v>
      </c>
      <c r="N522" s="496"/>
      <c r="O522" s="496"/>
      <c r="P522" s="812" t="s">
        <v>1348</v>
      </c>
    </row>
    <row r="523" spans="1:16" ht="24">
      <c r="A523" s="496"/>
      <c r="B523" s="496"/>
      <c r="C523" s="743" t="s">
        <v>1037</v>
      </c>
      <c r="D523" s="496"/>
      <c r="E523" s="834"/>
      <c r="F523" s="834"/>
      <c r="G523" s="834"/>
      <c r="H523" s="834"/>
      <c r="I523" s="791">
        <v>15</v>
      </c>
      <c r="J523" s="791">
        <v>11</v>
      </c>
      <c r="K523" s="791"/>
      <c r="L523" s="791">
        <v>130</v>
      </c>
      <c r="M523" s="811">
        <v>21450</v>
      </c>
      <c r="N523" s="496"/>
      <c r="O523" s="496"/>
      <c r="P523" s="793" t="s">
        <v>186</v>
      </c>
    </row>
    <row r="524" spans="1:16" ht="24">
      <c r="A524" s="496"/>
      <c r="B524" s="496"/>
      <c r="C524" s="743" t="s">
        <v>1038</v>
      </c>
      <c r="D524" s="496"/>
      <c r="E524" s="834"/>
      <c r="F524" s="834"/>
      <c r="G524" s="834"/>
      <c r="H524" s="834"/>
      <c r="I524" s="791">
        <v>4</v>
      </c>
      <c r="J524" s="791">
        <v>15</v>
      </c>
      <c r="K524" s="791"/>
      <c r="L524" s="791">
        <v>300</v>
      </c>
      <c r="M524" s="808">
        <v>18000</v>
      </c>
      <c r="N524" s="496"/>
      <c r="O524" s="496"/>
      <c r="P524" s="813" t="s">
        <v>1349</v>
      </c>
    </row>
    <row r="525" spans="1:16" ht="24">
      <c r="A525" s="496"/>
      <c r="B525" s="496"/>
      <c r="C525" s="763" t="s">
        <v>1039</v>
      </c>
      <c r="D525" s="496"/>
      <c r="E525" s="834"/>
      <c r="F525" s="834"/>
      <c r="G525" s="834"/>
      <c r="H525" s="834"/>
      <c r="I525" s="791"/>
      <c r="J525" s="791"/>
      <c r="K525" s="791"/>
      <c r="L525" s="808">
        <v>10650</v>
      </c>
      <c r="M525" s="814">
        <v>10650</v>
      </c>
      <c r="N525" s="496"/>
      <c r="O525" s="496"/>
      <c r="P525" s="812" t="s">
        <v>1350</v>
      </c>
    </row>
    <row r="526" spans="1:16" ht="24">
      <c r="A526" s="496"/>
      <c r="B526" s="496"/>
      <c r="C526" s="743" t="s">
        <v>1040</v>
      </c>
      <c r="D526" s="496"/>
      <c r="E526" s="834"/>
      <c r="F526" s="834"/>
      <c r="G526" s="834"/>
      <c r="H526" s="834"/>
      <c r="I526" s="791"/>
      <c r="J526" s="791"/>
      <c r="K526" s="791"/>
      <c r="L526" s="808">
        <v>20000</v>
      </c>
      <c r="M526" s="808">
        <v>20000</v>
      </c>
      <c r="N526" s="496"/>
      <c r="O526" s="496"/>
      <c r="P526" s="812" t="s">
        <v>1351</v>
      </c>
    </row>
    <row r="527" spans="1:16" ht="24">
      <c r="A527" s="496"/>
      <c r="B527" s="496"/>
      <c r="C527" s="743" t="s">
        <v>1041</v>
      </c>
      <c r="D527" s="496"/>
      <c r="E527" s="834"/>
      <c r="F527" s="834"/>
      <c r="G527" s="834"/>
      <c r="H527" s="834"/>
      <c r="I527" s="791"/>
      <c r="J527" s="791"/>
      <c r="K527" s="791"/>
      <c r="L527" s="808"/>
      <c r="M527" s="808"/>
      <c r="N527" s="496"/>
      <c r="O527" s="496"/>
      <c r="P527" s="815" t="s">
        <v>1352</v>
      </c>
    </row>
    <row r="528" spans="1:16" ht="24">
      <c r="A528" s="496"/>
      <c r="B528" s="496"/>
      <c r="C528" s="743" t="s">
        <v>1042</v>
      </c>
      <c r="D528" s="496"/>
      <c r="E528" s="834"/>
      <c r="F528" s="834"/>
      <c r="G528" s="834"/>
      <c r="H528" s="834"/>
      <c r="I528" s="791"/>
      <c r="J528" s="791"/>
      <c r="K528" s="791"/>
      <c r="L528" s="808">
        <v>20000</v>
      </c>
      <c r="M528" s="808">
        <v>20000</v>
      </c>
      <c r="N528" s="496"/>
      <c r="O528" s="496"/>
      <c r="P528" s="815" t="s">
        <v>1353</v>
      </c>
    </row>
    <row r="529" spans="1:16" ht="24">
      <c r="A529" s="496"/>
      <c r="B529" s="496"/>
      <c r="C529" s="743" t="s">
        <v>1043</v>
      </c>
      <c r="D529" s="496"/>
      <c r="E529" s="834"/>
      <c r="F529" s="834"/>
      <c r="G529" s="834"/>
      <c r="H529" s="834"/>
      <c r="I529" s="791"/>
      <c r="J529" s="791"/>
      <c r="K529" s="791"/>
      <c r="L529" s="808"/>
      <c r="M529" s="808"/>
      <c r="N529" s="496"/>
      <c r="O529" s="496"/>
      <c r="P529" s="815" t="s">
        <v>1354</v>
      </c>
    </row>
    <row r="530" spans="1:16" ht="24">
      <c r="A530" s="496"/>
      <c r="B530" s="496"/>
      <c r="C530" s="762" t="s">
        <v>1044</v>
      </c>
      <c r="D530" s="496"/>
      <c r="E530" s="834"/>
      <c r="F530" s="834"/>
      <c r="G530" s="834"/>
      <c r="H530" s="834"/>
      <c r="I530" s="791"/>
      <c r="J530" s="791"/>
      <c r="K530" s="791"/>
      <c r="L530" s="808">
        <v>7000</v>
      </c>
      <c r="M530" s="808">
        <v>7000</v>
      </c>
      <c r="N530" s="496"/>
      <c r="O530" s="496"/>
      <c r="P530" s="812" t="s">
        <v>1355</v>
      </c>
    </row>
    <row r="531" spans="1:16" ht="24">
      <c r="A531" s="496"/>
      <c r="B531" s="496"/>
      <c r="C531" s="762" t="s">
        <v>1045</v>
      </c>
      <c r="D531" s="496"/>
      <c r="E531" s="834"/>
      <c r="F531" s="834"/>
      <c r="G531" s="834"/>
      <c r="H531" s="834"/>
      <c r="I531" s="791"/>
      <c r="J531" s="791"/>
      <c r="K531" s="791"/>
      <c r="L531" s="808"/>
      <c r="M531" s="808"/>
      <c r="N531" s="496"/>
      <c r="O531" s="496"/>
      <c r="P531" s="810" t="s">
        <v>1356</v>
      </c>
    </row>
    <row r="532" spans="1:16" ht="24">
      <c r="A532" s="496"/>
      <c r="B532" s="496"/>
      <c r="C532" s="762" t="s">
        <v>1046</v>
      </c>
      <c r="D532" s="496"/>
      <c r="E532" s="834"/>
      <c r="F532" s="834"/>
      <c r="G532" s="834"/>
      <c r="H532" s="834"/>
      <c r="I532" s="791"/>
      <c r="J532" s="791"/>
      <c r="K532" s="791"/>
      <c r="L532" s="808"/>
      <c r="M532" s="808"/>
      <c r="N532" s="496"/>
      <c r="O532" s="496"/>
      <c r="P532" s="810" t="s">
        <v>1357</v>
      </c>
    </row>
    <row r="533" spans="1:16" ht="24">
      <c r="A533" s="496"/>
      <c r="B533" s="496"/>
      <c r="C533" s="764" t="s">
        <v>1047</v>
      </c>
      <c r="D533" s="496"/>
      <c r="E533" s="834"/>
      <c r="F533" s="834"/>
      <c r="G533" s="834"/>
      <c r="H533" s="834"/>
      <c r="I533" s="791"/>
      <c r="J533" s="791"/>
      <c r="K533" s="791"/>
      <c r="L533" s="808">
        <v>10000</v>
      </c>
      <c r="M533" s="808">
        <v>10000</v>
      </c>
      <c r="N533" s="496"/>
      <c r="O533" s="496"/>
      <c r="P533" s="816"/>
    </row>
    <row r="534" spans="1:16" ht="24">
      <c r="A534" s="496"/>
      <c r="B534" s="496"/>
      <c r="C534" s="764" t="s">
        <v>1048</v>
      </c>
      <c r="D534" s="496"/>
      <c r="E534" s="834"/>
      <c r="F534" s="834"/>
      <c r="G534" s="834"/>
      <c r="H534" s="834"/>
      <c r="I534" s="791">
        <v>4</v>
      </c>
      <c r="J534" s="791"/>
      <c r="K534" s="791"/>
      <c r="L534" s="808">
        <v>1500</v>
      </c>
      <c r="M534" s="808">
        <v>6000</v>
      </c>
      <c r="N534" s="496"/>
      <c r="O534" s="496"/>
      <c r="P534" s="816"/>
    </row>
    <row r="535" spans="1:16" ht="24">
      <c r="A535" s="496"/>
      <c r="B535" s="496"/>
      <c r="C535" s="764" t="s">
        <v>1049</v>
      </c>
      <c r="D535" s="496"/>
      <c r="E535" s="834"/>
      <c r="F535" s="834"/>
      <c r="G535" s="834"/>
      <c r="H535" s="834"/>
      <c r="I535" s="791"/>
      <c r="J535" s="791"/>
      <c r="K535" s="791"/>
      <c r="L535" s="808">
        <v>10000</v>
      </c>
      <c r="M535" s="808">
        <v>10000</v>
      </c>
      <c r="N535" s="496"/>
      <c r="O535" s="496"/>
      <c r="P535" s="816"/>
    </row>
    <row r="536" spans="1:16" ht="24">
      <c r="A536" s="496"/>
      <c r="B536" s="496"/>
      <c r="C536" s="764" t="s">
        <v>1050</v>
      </c>
      <c r="D536" s="496"/>
      <c r="E536" s="834"/>
      <c r="F536" s="834"/>
      <c r="G536" s="834"/>
      <c r="H536" s="834"/>
      <c r="I536" s="791"/>
      <c r="J536" s="791"/>
      <c r="K536" s="791"/>
      <c r="L536" s="808">
        <v>5000</v>
      </c>
      <c r="M536" s="808">
        <v>5000</v>
      </c>
      <c r="N536" s="496"/>
      <c r="O536" s="496"/>
      <c r="P536" s="816"/>
    </row>
    <row r="537" spans="1:16" ht="24">
      <c r="A537" s="496"/>
      <c r="B537" s="496"/>
      <c r="C537" s="764" t="s">
        <v>1051</v>
      </c>
      <c r="D537" s="496"/>
      <c r="E537" s="834"/>
      <c r="F537" s="834"/>
      <c r="G537" s="834"/>
      <c r="H537" s="834"/>
      <c r="I537" s="791"/>
      <c r="J537" s="791"/>
      <c r="K537" s="791"/>
      <c r="L537" s="808">
        <v>15000</v>
      </c>
      <c r="M537" s="808">
        <v>15000</v>
      </c>
      <c r="N537" s="496"/>
      <c r="O537" s="496"/>
      <c r="P537" s="816"/>
    </row>
    <row r="538" spans="1:16" ht="24">
      <c r="A538" s="496"/>
      <c r="B538" s="496"/>
      <c r="C538" s="290" t="s">
        <v>1052</v>
      </c>
      <c r="D538" s="496"/>
      <c r="E538" s="834"/>
      <c r="F538" s="834"/>
      <c r="G538" s="834"/>
      <c r="H538" s="834"/>
      <c r="I538" s="791"/>
      <c r="J538" s="791"/>
      <c r="K538" s="791"/>
      <c r="L538" s="808">
        <v>28800</v>
      </c>
      <c r="M538" s="798">
        <v>28800</v>
      </c>
      <c r="N538" s="496"/>
      <c r="O538" s="496"/>
      <c r="P538" s="816"/>
    </row>
    <row r="539" spans="1:16" ht="24">
      <c r="A539" s="496"/>
      <c r="B539" s="496"/>
      <c r="C539" s="765" t="s">
        <v>1053</v>
      </c>
      <c r="D539" s="496"/>
      <c r="E539" s="834"/>
      <c r="F539" s="834"/>
      <c r="G539" s="834"/>
      <c r="H539" s="834"/>
      <c r="I539" s="290"/>
      <c r="J539" s="290"/>
      <c r="K539" s="290"/>
      <c r="L539" s="290"/>
      <c r="M539" s="841">
        <f>SUM(M543:M563)</f>
        <v>619200</v>
      </c>
      <c r="N539" s="496"/>
      <c r="O539" s="496"/>
      <c r="P539" s="752"/>
    </row>
    <row r="540" spans="1:16" ht="24">
      <c r="A540" s="496"/>
      <c r="B540" s="496"/>
      <c r="C540" s="765" t="s">
        <v>1054</v>
      </c>
      <c r="D540" s="496"/>
      <c r="E540" s="834"/>
      <c r="F540" s="834"/>
      <c r="G540" s="834"/>
      <c r="H540" s="834"/>
      <c r="I540" s="290"/>
      <c r="J540" s="290"/>
      <c r="K540" s="290"/>
      <c r="L540" s="290"/>
      <c r="M540" s="290"/>
      <c r="N540" s="496"/>
      <c r="O540" s="496"/>
      <c r="P540" s="752"/>
    </row>
    <row r="541" spans="1:16" ht="24">
      <c r="A541" s="496"/>
      <c r="B541" s="496"/>
      <c r="C541" s="765" t="s">
        <v>1055</v>
      </c>
      <c r="D541" s="496"/>
      <c r="E541" s="834"/>
      <c r="F541" s="834"/>
      <c r="G541" s="834"/>
      <c r="H541" s="834"/>
      <c r="I541" s="290"/>
      <c r="J541" s="290"/>
      <c r="K541" s="290"/>
      <c r="L541" s="290"/>
      <c r="M541" s="290"/>
      <c r="N541" s="496"/>
      <c r="O541" s="496"/>
      <c r="P541" s="752"/>
    </row>
    <row r="542" spans="1:16" ht="24">
      <c r="A542" s="496"/>
      <c r="B542" s="496"/>
      <c r="C542" s="765" t="s">
        <v>1056</v>
      </c>
      <c r="D542" s="496"/>
      <c r="E542" s="834"/>
      <c r="F542" s="834"/>
      <c r="G542" s="834"/>
      <c r="H542" s="834"/>
      <c r="I542" s="290"/>
      <c r="J542" s="290"/>
      <c r="K542" s="290"/>
      <c r="L542" s="290"/>
      <c r="M542" s="290"/>
      <c r="N542" s="496"/>
      <c r="O542" s="496"/>
      <c r="P542" s="752"/>
    </row>
    <row r="543" spans="1:16" ht="24">
      <c r="A543" s="496"/>
      <c r="B543" s="496"/>
      <c r="C543" s="743" t="s">
        <v>1006</v>
      </c>
      <c r="D543" s="496"/>
      <c r="E543" s="834"/>
      <c r="F543" s="834"/>
      <c r="G543" s="834"/>
      <c r="H543" s="834"/>
      <c r="I543" s="290"/>
      <c r="J543" s="290"/>
      <c r="K543" s="290"/>
      <c r="L543" s="817">
        <v>61920</v>
      </c>
      <c r="M543" s="817">
        <v>61920</v>
      </c>
      <c r="N543" s="496"/>
      <c r="O543" s="496"/>
      <c r="P543" s="807" t="s">
        <v>185</v>
      </c>
    </row>
    <row r="544" spans="1:16" ht="24">
      <c r="A544" s="496"/>
      <c r="B544" s="496"/>
      <c r="C544" s="743" t="s">
        <v>1057</v>
      </c>
      <c r="D544" s="496"/>
      <c r="E544" s="834"/>
      <c r="F544" s="834"/>
      <c r="G544" s="834"/>
      <c r="H544" s="834"/>
      <c r="I544" s="290">
        <v>15</v>
      </c>
      <c r="J544" s="290">
        <v>4</v>
      </c>
      <c r="K544" s="290"/>
      <c r="L544" s="290">
        <v>100</v>
      </c>
      <c r="M544" s="817">
        <v>6000</v>
      </c>
      <c r="N544" s="496"/>
      <c r="O544" s="496"/>
      <c r="P544" s="752" t="s">
        <v>1358</v>
      </c>
    </row>
    <row r="545" spans="1:16" ht="24">
      <c r="A545" s="496"/>
      <c r="B545" s="496"/>
      <c r="C545" s="743" t="s">
        <v>1058</v>
      </c>
      <c r="D545" s="496"/>
      <c r="E545" s="834"/>
      <c r="F545" s="834"/>
      <c r="G545" s="834"/>
      <c r="H545" s="834"/>
      <c r="I545" s="290"/>
      <c r="J545" s="290"/>
      <c r="K545" s="290"/>
      <c r="L545" s="290"/>
      <c r="M545" s="817"/>
      <c r="N545" s="496"/>
      <c r="O545" s="496"/>
      <c r="P545" s="752" t="s">
        <v>1359</v>
      </c>
    </row>
    <row r="546" spans="1:16" ht="24">
      <c r="A546" s="496"/>
      <c r="B546" s="496"/>
      <c r="C546" s="743" t="s">
        <v>1059</v>
      </c>
      <c r="D546" s="496"/>
      <c r="E546" s="834"/>
      <c r="F546" s="834"/>
      <c r="G546" s="834"/>
      <c r="H546" s="834"/>
      <c r="I546" s="290"/>
      <c r="J546" s="290"/>
      <c r="K546" s="290"/>
      <c r="L546" s="290"/>
      <c r="M546" s="817"/>
      <c r="N546" s="496"/>
      <c r="O546" s="496"/>
      <c r="P546" s="752" t="s">
        <v>1360</v>
      </c>
    </row>
    <row r="547" spans="1:16" ht="24">
      <c r="A547" s="496"/>
      <c r="B547" s="496"/>
      <c r="C547" s="743" t="s">
        <v>1060</v>
      </c>
      <c r="D547" s="496"/>
      <c r="E547" s="834"/>
      <c r="F547" s="834"/>
      <c r="G547" s="834"/>
      <c r="H547" s="834"/>
      <c r="I547" s="290">
        <v>1</v>
      </c>
      <c r="J547" s="290">
        <v>20</v>
      </c>
      <c r="K547" s="290"/>
      <c r="L547" s="290">
        <v>6950</v>
      </c>
      <c r="M547" s="817">
        <v>139000</v>
      </c>
      <c r="N547" s="496"/>
      <c r="O547" s="496"/>
      <c r="P547" s="740" t="s">
        <v>707</v>
      </c>
    </row>
    <row r="548" spans="1:16" ht="24">
      <c r="A548" s="496"/>
      <c r="B548" s="496"/>
      <c r="C548" s="743" t="s">
        <v>1061</v>
      </c>
      <c r="D548" s="496"/>
      <c r="E548" s="834"/>
      <c r="F548" s="834"/>
      <c r="G548" s="834"/>
      <c r="H548" s="834"/>
      <c r="I548" s="290">
        <v>1</v>
      </c>
      <c r="J548" s="290">
        <v>10</v>
      </c>
      <c r="K548" s="290"/>
      <c r="L548" s="290">
        <v>5000</v>
      </c>
      <c r="M548" s="817">
        <v>50000</v>
      </c>
      <c r="N548" s="496"/>
      <c r="O548" s="496"/>
      <c r="P548" s="740" t="s">
        <v>1361</v>
      </c>
    </row>
    <row r="549" spans="1:16" ht="24">
      <c r="A549" s="496"/>
      <c r="B549" s="496"/>
      <c r="C549" s="743" t="s">
        <v>1062</v>
      </c>
      <c r="D549" s="496"/>
      <c r="E549" s="834"/>
      <c r="F549" s="834"/>
      <c r="G549" s="834"/>
      <c r="H549" s="834"/>
      <c r="I549" s="290"/>
      <c r="J549" s="290"/>
      <c r="K549" s="290"/>
      <c r="L549" s="290"/>
      <c r="M549" s="817"/>
      <c r="N549" s="496"/>
      <c r="O549" s="496"/>
      <c r="P549" s="752" t="s">
        <v>1362</v>
      </c>
    </row>
    <row r="550" spans="1:16" ht="24">
      <c r="A550" s="496"/>
      <c r="B550" s="496"/>
      <c r="C550" s="743" t="s">
        <v>1063</v>
      </c>
      <c r="D550" s="496"/>
      <c r="E550" s="834"/>
      <c r="F550" s="834"/>
      <c r="G550" s="834"/>
      <c r="H550" s="834"/>
      <c r="I550" s="290"/>
      <c r="J550" s="290"/>
      <c r="K550" s="290"/>
      <c r="L550" s="290"/>
      <c r="M550" s="817"/>
      <c r="N550" s="496"/>
      <c r="O550" s="496"/>
      <c r="P550" s="740" t="s">
        <v>1363</v>
      </c>
    </row>
    <row r="551" spans="1:16" ht="24">
      <c r="A551" s="496"/>
      <c r="B551" s="496"/>
      <c r="C551" s="743" t="s">
        <v>1064</v>
      </c>
      <c r="D551" s="496"/>
      <c r="E551" s="834"/>
      <c r="F551" s="834"/>
      <c r="G551" s="834"/>
      <c r="H551" s="834"/>
      <c r="I551" s="290">
        <v>1</v>
      </c>
      <c r="J551" s="290">
        <v>10</v>
      </c>
      <c r="K551" s="290"/>
      <c r="L551" s="290">
        <v>4500</v>
      </c>
      <c r="M551" s="817">
        <v>45000</v>
      </c>
      <c r="N551" s="496"/>
      <c r="O551" s="496"/>
      <c r="P551" s="740" t="s">
        <v>726</v>
      </c>
    </row>
    <row r="552" spans="1:16" ht="24">
      <c r="A552" s="496"/>
      <c r="B552" s="496"/>
      <c r="C552" s="743" t="s">
        <v>1065</v>
      </c>
      <c r="D552" s="496"/>
      <c r="E552" s="834"/>
      <c r="F552" s="834"/>
      <c r="G552" s="834"/>
      <c r="H552" s="834"/>
      <c r="I552" s="290"/>
      <c r="J552" s="290"/>
      <c r="K552" s="290"/>
      <c r="L552" s="290"/>
      <c r="M552" s="817"/>
      <c r="N552" s="496"/>
      <c r="O552" s="496"/>
      <c r="P552" s="740"/>
    </row>
    <row r="553" spans="1:16" ht="24">
      <c r="A553" s="496"/>
      <c r="B553" s="496"/>
      <c r="C553" s="740" t="s">
        <v>1066</v>
      </c>
      <c r="D553" s="496"/>
      <c r="E553" s="834"/>
      <c r="F553" s="834"/>
      <c r="G553" s="834"/>
      <c r="H553" s="834"/>
      <c r="I553" s="290">
        <v>1</v>
      </c>
      <c r="J553" s="290">
        <v>10</v>
      </c>
      <c r="K553" s="290"/>
      <c r="L553" s="817">
        <v>6000</v>
      </c>
      <c r="M553" s="817">
        <v>60000</v>
      </c>
      <c r="N553" s="496"/>
      <c r="O553" s="496"/>
      <c r="P553" s="818" t="s">
        <v>186</v>
      </c>
    </row>
    <row r="554" spans="1:16" ht="24">
      <c r="A554" s="496"/>
      <c r="B554" s="496"/>
      <c r="C554" s="740" t="s">
        <v>1067</v>
      </c>
      <c r="D554" s="496"/>
      <c r="E554" s="834"/>
      <c r="F554" s="834"/>
      <c r="G554" s="834"/>
      <c r="H554" s="834"/>
      <c r="I554" s="290"/>
      <c r="J554" s="290"/>
      <c r="K554" s="290"/>
      <c r="L554" s="817"/>
      <c r="M554" s="817"/>
      <c r="N554" s="496"/>
      <c r="O554" s="496"/>
      <c r="P554" s="740" t="s">
        <v>1364</v>
      </c>
    </row>
    <row r="555" spans="1:16" ht="24">
      <c r="A555" s="496"/>
      <c r="B555" s="496"/>
      <c r="C555" s="743" t="s">
        <v>1068</v>
      </c>
      <c r="D555" s="496"/>
      <c r="E555" s="834"/>
      <c r="F555" s="834"/>
      <c r="G555" s="834"/>
      <c r="H555" s="834"/>
      <c r="I555" s="290">
        <v>50</v>
      </c>
      <c r="J555" s="290">
        <v>10</v>
      </c>
      <c r="K555" s="290"/>
      <c r="L555" s="817">
        <v>260</v>
      </c>
      <c r="M555" s="817">
        <v>130000</v>
      </c>
      <c r="N555" s="496"/>
      <c r="O555" s="496"/>
      <c r="P555" s="752" t="s">
        <v>1365</v>
      </c>
    </row>
    <row r="556" spans="1:16" ht="24">
      <c r="A556" s="496"/>
      <c r="B556" s="496"/>
      <c r="C556" s="743" t="s">
        <v>1069</v>
      </c>
      <c r="D556" s="496"/>
      <c r="E556" s="834"/>
      <c r="F556" s="834"/>
      <c r="G556" s="834"/>
      <c r="H556" s="834"/>
      <c r="I556" s="290"/>
      <c r="J556" s="290"/>
      <c r="K556" s="290"/>
      <c r="L556" s="817"/>
      <c r="M556" s="817"/>
      <c r="N556" s="496"/>
      <c r="O556" s="496"/>
      <c r="P556" s="740" t="s">
        <v>1366</v>
      </c>
    </row>
    <row r="557" spans="1:16" ht="24">
      <c r="A557" s="496"/>
      <c r="B557" s="496"/>
      <c r="C557" s="740" t="s">
        <v>1070</v>
      </c>
      <c r="D557" s="496"/>
      <c r="E557" s="834"/>
      <c r="F557" s="834"/>
      <c r="G557" s="834"/>
      <c r="H557" s="834"/>
      <c r="I557" s="290"/>
      <c r="J557" s="290"/>
      <c r="K557" s="290"/>
      <c r="L557" s="817">
        <v>20000</v>
      </c>
      <c r="M557" s="817">
        <v>20000</v>
      </c>
      <c r="N557" s="496"/>
      <c r="O557" s="496"/>
      <c r="P557" s="740" t="s">
        <v>1367</v>
      </c>
    </row>
    <row r="558" spans="1:16" ht="21" customHeight="1">
      <c r="A558" s="496"/>
      <c r="B558" s="496"/>
      <c r="C558" s="740" t="s">
        <v>1071</v>
      </c>
      <c r="D558" s="496"/>
      <c r="E558" s="834"/>
      <c r="F558" s="834"/>
      <c r="G558" s="834"/>
      <c r="H558" s="834"/>
      <c r="I558" s="290"/>
      <c r="J558" s="290"/>
      <c r="K558" s="290"/>
      <c r="L558" s="817"/>
      <c r="M558" s="817"/>
      <c r="N558" s="496"/>
      <c r="O558" s="496"/>
      <c r="P558" s="740" t="s">
        <v>1368</v>
      </c>
    </row>
    <row r="559" spans="1:16" ht="24">
      <c r="A559" s="496"/>
      <c r="B559" s="496"/>
      <c r="C559" s="740" t="s">
        <v>1072</v>
      </c>
      <c r="D559" s="496"/>
      <c r="E559" s="834"/>
      <c r="F559" s="834"/>
      <c r="G559" s="834"/>
      <c r="H559" s="834"/>
      <c r="I559" s="290"/>
      <c r="J559" s="290"/>
      <c r="K559" s="290"/>
      <c r="L559" s="817"/>
      <c r="M559" s="817"/>
      <c r="N559" s="496"/>
      <c r="O559" s="496"/>
      <c r="P559" s="740" t="s">
        <v>1369</v>
      </c>
    </row>
    <row r="560" spans="1:16" ht="24">
      <c r="A560" s="496"/>
      <c r="B560" s="496"/>
      <c r="C560" s="740" t="s">
        <v>1073</v>
      </c>
      <c r="D560" s="496"/>
      <c r="E560" s="834"/>
      <c r="F560" s="834"/>
      <c r="G560" s="834"/>
      <c r="H560" s="834"/>
      <c r="I560" s="290"/>
      <c r="J560" s="290"/>
      <c r="K560" s="290"/>
      <c r="L560" s="817">
        <v>9000</v>
      </c>
      <c r="M560" s="817">
        <v>9000</v>
      </c>
      <c r="N560" s="496"/>
      <c r="O560" s="496"/>
      <c r="P560" s="740" t="s">
        <v>1370</v>
      </c>
    </row>
    <row r="561" spans="1:16" ht="24">
      <c r="A561" s="496"/>
      <c r="B561" s="496"/>
      <c r="C561" s="740" t="s">
        <v>1074</v>
      </c>
      <c r="D561" s="496"/>
      <c r="E561" s="834"/>
      <c r="F561" s="834"/>
      <c r="G561" s="834"/>
      <c r="H561" s="834"/>
      <c r="I561" s="290"/>
      <c r="J561" s="290"/>
      <c r="K561" s="290"/>
      <c r="L561" s="817"/>
      <c r="M561" s="817"/>
      <c r="N561" s="496"/>
      <c r="O561" s="496"/>
      <c r="P561" s="740" t="s">
        <v>1371</v>
      </c>
    </row>
    <row r="562" spans="1:16" ht="24">
      <c r="A562" s="496"/>
      <c r="B562" s="496"/>
      <c r="C562" s="740" t="s">
        <v>1563</v>
      </c>
      <c r="D562" s="496"/>
      <c r="E562" s="834"/>
      <c r="F562" s="834"/>
      <c r="G562" s="834"/>
      <c r="H562" s="834"/>
      <c r="I562" s="290"/>
      <c r="J562" s="290"/>
      <c r="K562" s="290"/>
      <c r="L562" s="771">
        <v>36360</v>
      </c>
      <c r="M562" s="771">
        <v>36360</v>
      </c>
      <c r="N562" s="496"/>
      <c r="O562" s="496"/>
      <c r="P562" s="740" t="s">
        <v>1372</v>
      </c>
    </row>
    <row r="563" spans="1:16" ht="24">
      <c r="A563" s="496"/>
      <c r="B563" s="496"/>
      <c r="C563" s="752" t="s">
        <v>1564</v>
      </c>
      <c r="D563" s="496"/>
      <c r="E563" s="834"/>
      <c r="F563" s="834"/>
      <c r="G563" s="834"/>
      <c r="H563" s="834"/>
      <c r="I563" s="290"/>
      <c r="J563" s="290"/>
      <c r="K563" s="290"/>
      <c r="L563" s="771">
        <v>61920</v>
      </c>
      <c r="M563" s="771">
        <v>61920</v>
      </c>
      <c r="N563" s="496"/>
      <c r="O563" s="496"/>
      <c r="P563" s="740" t="s">
        <v>1373</v>
      </c>
    </row>
    <row r="564" spans="1:16" ht="24">
      <c r="A564" s="496"/>
      <c r="B564" s="496"/>
      <c r="C564" s="743"/>
      <c r="D564" s="496"/>
      <c r="E564" s="834"/>
      <c r="F564" s="834"/>
      <c r="G564" s="834"/>
      <c r="H564" s="834"/>
      <c r="I564" s="290"/>
      <c r="J564" s="290"/>
      <c r="K564" s="290"/>
      <c r="L564" s="290"/>
      <c r="M564" s="819"/>
      <c r="N564" s="496"/>
      <c r="O564" s="496"/>
      <c r="P564" s="740" t="s">
        <v>1374</v>
      </c>
    </row>
    <row r="565" spans="1:16" ht="24">
      <c r="A565" s="496"/>
      <c r="B565" s="496"/>
      <c r="C565" s="743"/>
      <c r="D565" s="496"/>
      <c r="E565" s="834"/>
      <c r="F565" s="834"/>
      <c r="G565" s="834"/>
      <c r="H565" s="834"/>
      <c r="I565" s="290"/>
      <c r="J565" s="290"/>
      <c r="K565" s="290"/>
      <c r="L565" s="744"/>
      <c r="M565" s="744"/>
      <c r="N565" s="496"/>
      <c r="O565" s="496"/>
      <c r="P565" s="740" t="s">
        <v>1375</v>
      </c>
    </row>
    <row r="566" spans="1:16" ht="24">
      <c r="A566" s="496"/>
      <c r="B566" s="496"/>
      <c r="C566" s="743"/>
      <c r="D566" s="496"/>
      <c r="E566" s="834"/>
      <c r="F566" s="834"/>
      <c r="G566" s="834"/>
      <c r="H566" s="834"/>
      <c r="I566" s="290"/>
      <c r="J566" s="290"/>
      <c r="K566" s="290"/>
      <c r="L566" s="744"/>
      <c r="M566" s="744"/>
      <c r="N566" s="496"/>
      <c r="O566" s="496"/>
      <c r="P566" s="740" t="s">
        <v>1376</v>
      </c>
    </row>
    <row r="567" spans="1:16" ht="24">
      <c r="A567" s="496"/>
      <c r="B567" s="496"/>
      <c r="C567" s="743"/>
      <c r="D567" s="496"/>
      <c r="E567" s="834"/>
      <c r="F567" s="834"/>
      <c r="G567" s="834"/>
      <c r="H567" s="834"/>
      <c r="I567" s="290"/>
      <c r="J567" s="290"/>
      <c r="K567" s="290"/>
      <c r="L567" s="744"/>
      <c r="M567" s="744"/>
      <c r="N567" s="496"/>
      <c r="O567" s="496"/>
      <c r="P567" s="740" t="s">
        <v>1377</v>
      </c>
    </row>
    <row r="568" spans="1:16" ht="24">
      <c r="A568" s="496"/>
      <c r="B568" s="496"/>
      <c r="C568" s="743"/>
      <c r="D568" s="496"/>
      <c r="E568" s="834"/>
      <c r="F568" s="834"/>
      <c r="G568" s="834"/>
      <c r="H568" s="834"/>
      <c r="I568" s="290"/>
      <c r="J568" s="290"/>
      <c r="K568" s="290"/>
      <c r="L568" s="744"/>
      <c r="M568" s="744"/>
      <c r="N568" s="496"/>
      <c r="O568" s="496"/>
      <c r="P568" s="740" t="s">
        <v>1378</v>
      </c>
    </row>
    <row r="569" spans="1:16" ht="24">
      <c r="A569" s="496"/>
      <c r="B569" s="496"/>
      <c r="C569" s="743"/>
      <c r="D569" s="496"/>
      <c r="E569" s="834"/>
      <c r="F569" s="834"/>
      <c r="G569" s="834"/>
      <c r="H569" s="834"/>
      <c r="I569" s="290"/>
      <c r="J569" s="290"/>
      <c r="K569" s="290"/>
      <c r="L569" s="744"/>
      <c r="M569" s="744"/>
      <c r="N569" s="496"/>
      <c r="O569" s="496"/>
      <c r="P569" s="740" t="s">
        <v>1379</v>
      </c>
    </row>
    <row r="570" spans="1:16" ht="24">
      <c r="A570" s="496"/>
      <c r="B570" s="496"/>
      <c r="C570" s="743"/>
      <c r="D570" s="496"/>
      <c r="E570" s="834"/>
      <c r="F570" s="834"/>
      <c r="G570" s="834"/>
      <c r="H570" s="834"/>
      <c r="I570" s="290"/>
      <c r="J570" s="290"/>
      <c r="K570" s="290"/>
      <c r="L570" s="744"/>
      <c r="M570" s="744"/>
      <c r="N570" s="496"/>
      <c r="O570" s="496"/>
      <c r="P570" s="740" t="s">
        <v>1380</v>
      </c>
    </row>
    <row r="571" spans="1:16" ht="24">
      <c r="A571" s="496"/>
      <c r="B571" s="496"/>
      <c r="C571" s="743"/>
      <c r="D571" s="496"/>
      <c r="E571" s="834"/>
      <c r="F571" s="834"/>
      <c r="G571" s="834"/>
      <c r="H571" s="834"/>
      <c r="I571" s="290"/>
      <c r="J571" s="290"/>
      <c r="K571" s="290"/>
      <c r="L571" s="744"/>
      <c r="M571" s="744"/>
      <c r="N571" s="496"/>
      <c r="O571" s="496"/>
      <c r="P571" s="740" t="s">
        <v>1381</v>
      </c>
    </row>
    <row r="572" spans="1:16" ht="24">
      <c r="A572" s="496"/>
      <c r="B572" s="496"/>
      <c r="C572" s="743"/>
      <c r="D572" s="496"/>
      <c r="E572" s="834"/>
      <c r="F572" s="834"/>
      <c r="G572" s="834"/>
      <c r="H572" s="834"/>
      <c r="I572" s="290"/>
      <c r="J572" s="290"/>
      <c r="K572" s="290"/>
      <c r="L572" s="744"/>
      <c r="M572" s="744"/>
      <c r="N572" s="496"/>
      <c r="O572" s="496"/>
      <c r="P572" s="740" t="s">
        <v>1382</v>
      </c>
    </row>
    <row r="573" spans="1:16" ht="24">
      <c r="A573" s="496"/>
      <c r="B573" s="496"/>
      <c r="C573" s="743"/>
      <c r="D573" s="496"/>
      <c r="E573" s="834"/>
      <c r="F573" s="834"/>
      <c r="G573" s="834"/>
      <c r="H573" s="834"/>
      <c r="I573" s="290"/>
      <c r="J573" s="290"/>
      <c r="K573" s="290"/>
      <c r="L573" s="744"/>
      <c r="M573" s="744"/>
      <c r="N573" s="496"/>
      <c r="O573" s="496"/>
      <c r="P573" s="740" t="s">
        <v>1383</v>
      </c>
    </row>
    <row r="574" spans="1:16" ht="24">
      <c r="A574" s="496"/>
      <c r="B574" s="496"/>
      <c r="C574" s="743"/>
      <c r="D574" s="496"/>
      <c r="E574" s="834"/>
      <c r="F574" s="834"/>
      <c r="G574" s="834"/>
      <c r="H574" s="834"/>
      <c r="I574" s="290"/>
      <c r="J574" s="290"/>
      <c r="K574" s="290"/>
      <c r="L574" s="744"/>
      <c r="M574" s="744"/>
      <c r="N574" s="496"/>
      <c r="O574" s="496"/>
      <c r="P574" s="740" t="s">
        <v>1384</v>
      </c>
    </row>
    <row r="575" spans="1:16" ht="24">
      <c r="A575" s="496"/>
      <c r="B575" s="496"/>
      <c r="C575" s="743"/>
      <c r="D575" s="496"/>
      <c r="E575" s="834"/>
      <c r="F575" s="834"/>
      <c r="G575" s="834"/>
      <c r="H575" s="834"/>
      <c r="I575" s="290"/>
      <c r="J575" s="290"/>
      <c r="K575" s="290"/>
      <c r="L575" s="744"/>
      <c r="M575" s="744"/>
      <c r="N575" s="496"/>
      <c r="O575" s="496"/>
      <c r="P575" s="740" t="s">
        <v>1385</v>
      </c>
    </row>
    <row r="576" spans="1:16" ht="24">
      <c r="A576" s="496"/>
      <c r="B576" s="496"/>
      <c r="C576" s="743"/>
      <c r="D576" s="496"/>
      <c r="E576" s="834"/>
      <c r="F576" s="834"/>
      <c r="G576" s="834"/>
      <c r="H576" s="834"/>
      <c r="I576" s="290"/>
      <c r="J576" s="290"/>
      <c r="K576" s="290"/>
      <c r="L576" s="744"/>
      <c r="M576" s="744"/>
      <c r="N576" s="496"/>
      <c r="O576" s="496"/>
      <c r="P576" s="782" t="s">
        <v>1386</v>
      </c>
    </row>
    <row r="577" spans="1:16" ht="24">
      <c r="A577" s="496"/>
      <c r="B577" s="496"/>
      <c r="C577" s="743"/>
      <c r="D577" s="496"/>
      <c r="E577" s="834"/>
      <c r="F577" s="834"/>
      <c r="G577" s="834"/>
      <c r="H577" s="834"/>
      <c r="I577" s="290"/>
      <c r="J577" s="290"/>
      <c r="K577" s="290"/>
      <c r="L577" s="744"/>
      <c r="M577" s="744"/>
      <c r="N577" s="496"/>
      <c r="O577" s="496"/>
      <c r="P577" s="782" t="s">
        <v>1387</v>
      </c>
    </row>
    <row r="578" spans="1:16" ht="24">
      <c r="A578" s="496"/>
      <c r="B578" s="496"/>
      <c r="C578" s="743"/>
      <c r="D578" s="496"/>
      <c r="E578" s="834"/>
      <c r="F578" s="834"/>
      <c r="G578" s="834"/>
      <c r="H578" s="834"/>
      <c r="I578" s="290"/>
      <c r="J578" s="290"/>
      <c r="K578" s="290"/>
      <c r="L578" s="744"/>
      <c r="M578" s="744"/>
      <c r="N578" s="496"/>
      <c r="O578" s="496"/>
      <c r="P578" s="740" t="s">
        <v>1388</v>
      </c>
    </row>
    <row r="579" spans="1:16" ht="24">
      <c r="A579" s="496"/>
      <c r="B579" s="496"/>
      <c r="C579" s="743"/>
      <c r="D579" s="496"/>
      <c r="E579" s="834"/>
      <c r="F579" s="834"/>
      <c r="G579" s="834"/>
      <c r="H579" s="834"/>
      <c r="I579" s="290"/>
      <c r="J579" s="290"/>
      <c r="K579" s="290"/>
      <c r="L579" s="744"/>
      <c r="M579" s="744"/>
      <c r="N579" s="496"/>
      <c r="O579" s="496"/>
      <c r="P579" s="740" t="s">
        <v>1389</v>
      </c>
    </row>
    <row r="580" spans="1:16" ht="24">
      <c r="A580" s="496"/>
      <c r="B580" s="496"/>
      <c r="C580" s="743"/>
      <c r="D580" s="496"/>
      <c r="E580" s="834"/>
      <c r="F580" s="834"/>
      <c r="G580" s="834"/>
      <c r="H580" s="834"/>
      <c r="I580" s="290"/>
      <c r="J580" s="290"/>
      <c r="K580" s="290"/>
      <c r="L580" s="744"/>
      <c r="M580" s="744"/>
      <c r="N580" s="496"/>
      <c r="O580" s="496"/>
      <c r="P580" s="740" t="s">
        <v>1390</v>
      </c>
    </row>
    <row r="581" spans="1:16" ht="24">
      <c r="A581" s="496"/>
      <c r="B581" s="496"/>
      <c r="C581" s="743"/>
      <c r="D581" s="496"/>
      <c r="E581" s="834"/>
      <c r="F581" s="834"/>
      <c r="G581" s="834"/>
      <c r="H581" s="834"/>
      <c r="I581" s="290"/>
      <c r="J581" s="290"/>
      <c r="K581" s="290"/>
      <c r="L581" s="744"/>
      <c r="M581" s="744"/>
      <c r="N581" s="496"/>
      <c r="O581" s="496"/>
      <c r="P581" s="740" t="s">
        <v>1391</v>
      </c>
    </row>
    <row r="582" spans="1:16" ht="24">
      <c r="A582" s="496"/>
      <c r="B582" s="496"/>
      <c r="C582" s="765" t="s">
        <v>1075</v>
      </c>
      <c r="D582" s="496"/>
      <c r="E582" s="834"/>
      <c r="F582" s="834"/>
      <c r="G582" s="834"/>
      <c r="H582" s="834"/>
      <c r="I582" s="290"/>
      <c r="J582" s="290"/>
      <c r="K582" s="290"/>
      <c r="L582" s="744"/>
      <c r="M582" s="806">
        <f>SUM(M584:M595)</f>
        <v>468000</v>
      </c>
      <c r="N582" s="496"/>
      <c r="O582" s="496"/>
      <c r="P582" s="739"/>
    </row>
    <row r="583" spans="1:16" ht="24">
      <c r="A583" s="496"/>
      <c r="B583" s="496"/>
      <c r="C583" s="765" t="s">
        <v>1076</v>
      </c>
      <c r="D583" s="496"/>
      <c r="E583" s="834"/>
      <c r="F583" s="834"/>
      <c r="G583" s="834"/>
      <c r="H583" s="834"/>
      <c r="I583" s="290"/>
      <c r="J583" s="290"/>
      <c r="K583" s="290"/>
      <c r="L583" s="744"/>
      <c r="M583" s="744"/>
      <c r="N583" s="496"/>
      <c r="O583" s="496"/>
      <c r="P583" s="820" t="s">
        <v>185</v>
      </c>
    </row>
    <row r="584" spans="1:16" ht="24">
      <c r="A584" s="496"/>
      <c r="B584" s="496"/>
      <c r="C584" s="743" t="s">
        <v>931</v>
      </c>
      <c r="D584" s="496"/>
      <c r="E584" s="834"/>
      <c r="F584" s="834"/>
      <c r="G584" s="834"/>
      <c r="H584" s="834"/>
      <c r="I584" s="290"/>
      <c r="J584" s="290"/>
      <c r="K584" s="290"/>
      <c r="L584" s="817">
        <v>46800</v>
      </c>
      <c r="M584" s="817">
        <v>46800</v>
      </c>
      <c r="N584" s="496"/>
      <c r="O584" s="496"/>
      <c r="P584" s="739" t="s">
        <v>1392</v>
      </c>
    </row>
    <row r="585" spans="1:16" ht="24">
      <c r="A585" s="496"/>
      <c r="B585" s="496"/>
      <c r="C585" s="743" t="s">
        <v>1565</v>
      </c>
      <c r="D585" s="496"/>
      <c r="E585" s="834"/>
      <c r="F585" s="834"/>
      <c r="G585" s="834"/>
      <c r="H585" s="834"/>
      <c r="I585" s="290">
        <v>90</v>
      </c>
      <c r="J585" s="290">
        <v>10</v>
      </c>
      <c r="K585" s="290"/>
      <c r="L585" s="290">
        <v>100</v>
      </c>
      <c r="M585" s="817">
        <v>90000</v>
      </c>
      <c r="N585" s="496"/>
      <c r="O585" s="496"/>
      <c r="P585" s="739" t="s">
        <v>1393</v>
      </c>
    </row>
    <row r="586" spans="1:16" ht="24">
      <c r="A586" s="496"/>
      <c r="B586" s="496"/>
      <c r="C586" s="743" t="s">
        <v>1077</v>
      </c>
      <c r="D586" s="496"/>
      <c r="E586" s="834"/>
      <c r="F586" s="834"/>
      <c r="G586" s="834"/>
      <c r="H586" s="834"/>
      <c r="I586" s="290"/>
      <c r="J586" s="290"/>
      <c r="K586" s="290"/>
      <c r="L586" s="290"/>
      <c r="M586" s="817"/>
      <c r="N586" s="496"/>
      <c r="O586" s="496"/>
      <c r="P586" s="739" t="s">
        <v>1394</v>
      </c>
    </row>
    <row r="587" spans="1:16" ht="24">
      <c r="A587" s="496"/>
      <c r="B587" s="496"/>
      <c r="C587" s="743" t="s">
        <v>1566</v>
      </c>
      <c r="D587" s="496"/>
      <c r="E587" s="834"/>
      <c r="F587" s="834"/>
      <c r="G587" s="834"/>
      <c r="H587" s="834"/>
      <c r="I587" s="290">
        <v>30</v>
      </c>
      <c r="J587" s="290">
        <v>10</v>
      </c>
      <c r="K587" s="290"/>
      <c r="L587" s="290">
        <v>100</v>
      </c>
      <c r="M587" s="817">
        <v>30000</v>
      </c>
      <c r="N587" s="496"/>
      <c r="O587" s="496"/>
      <c r="P587" s="739"/>
    </row>
    <row r="588" spans="1:16" ht="24">
      <c r="A588" s="496"/>
      <c r="B588" s="496"/>
      <c r="C588" s="743" t="s">
        <v>1567</v>
      </c>
      <c r="D588" s="496"/>
      <c r="E588" s="834"/>
      <c r="F588" s="834"/>
      <c r="G588" s="834"/>
      <c r="H588" s="834"/>
      <c r="I588" s="290">
        <v>90</v>
      </c>
      <c r="J588" s="290">
        <v>10</v>
      </c>
      <c r="K588" s="290"/>
      <c r="L588" s="290">
        <v>150</v>
      </c>
      <c r="M588" s="817">
        <v>135000</v>
      </c>
      <c r="N588" s="496"/>
      <c r="O588" s="496"/>
      <c r="P588" s="820" t="s">
        <v>186</v>
      </c>
    </row>
    <row r="589" spans="1:16" ht="24">
      <c r="A589" s="496"/>
      <c r="B589" s="496"/>
      <c r="C589" s="743" t="s">
        <v>1568</v>
      </c>
      <c r="D589" s="496"/>
      <c r="E589" s="834"/>
      <c r="F589" s="834"/>
      <c r="G589" s="834"/>
      <c r="H589" s="834"/>
      <c r="I589" s="290">
        <v>30</v>
      </c>
      <c r="J589" s="290">
        <v>10</v>
      </c>
      <c r="K589" s="290"/>
      <c r="L589" s="290">
        <v>200</v>
      </c>
      <c r="M589" s="817">
        <v>60000</v>
      </c>
      <c r="N589" s="496"/>
      <c r="O589" s="496"/>
      <c r="P589" s="740" t="s">
        <v>1395</v>
      </c>
    </row>
    <row r="590" spans="1:16" ht="24">
      <c r="A590" s="496"/>
      <c r="B590" s="496"/>
      <c r="C590" s="743" t="s">
        <v>1569</v>
      </c>
      <c r="D590" s="496"/>
      <c r="E590" s="834"/>
      <c r="F590" s="834"/>
      <c r="G590" s="834"/>
      <c r="H590" s="834"/>
      <c r="I590" s="290"/>
      <c r="J590" s="290"/>
      <c r="K590" s="290"/>
      <c r="L590" s="817">
        <v>44400</v>
      </c>
      <c r="M590" s="817">
        <v>44400</v>
      </c>
      <c r="N590" s="496"/>
      <c r="O590" s="496"/>
      <c r="P590" s="740" t="s">
        <v>1396</v>
      </c>
    </row>
    <row r="591" spans="1:16" ht="24">
      <c r="A591" s="496"/>
      <c r="B591" s="496"/>
      <c r="C591" s="743" t="s">
        <v>1570</v>
      </c>
      <c r="D591" s="496"/>
      <c r="E591" s="834"/>
      <c r="F591" s="834"/>
      <c r="G591" s="834"/>
      <c r="H591" s="834"/>
      <c r="I591" s="290"/>
      <c r="J591" s="290"/>
      <c r="K591" s="290"/>
      <c r="L591" s="817">
        <v>46800</v>
      </c>
      <c r="M591" s="817">
        <v>46800</v>
      </c>
      <c r="N591" s="496"/>
      <c r="O591" s="496"/>
      <c r="P591" s="752" t="s">
        <v>1397</v>
      </c>
    </row>
    <row r="592" spans="1:16" ht="24">
      <c r="A592" s="496"/>
      <c r="B592" s="496"/>
      <c r="C592" s="740" t="s">
        <v>1571</v>
      </c>
      <c r="D592" s="496"/>
      <c r="E592" s="834"/>
      <c r="F592" s="834"/>
      <c r="G592" s="834"/>
      <c r="H592" s="834"/>
      <c r="I592" s="290"/>
      <c r="J592" s="290"/>
      <c r="K592" s="290"/>
      <c r="L592" s="817">
        <v>10000</v>
      </c>
      <c r="M592" s="817">
        <v>10000</v>
      </c>
      <c r="N592" s="496"/>
      <c r="O592" s="496"/>
      <c r="P592" s="752" t="s">
        <v>1398</v>
      </c>
    </row>
    <row r="593" spans="1:16" ht="24">
      <c r="A593" s="496"/>
      <c r="B593" s="496"/>
      <c r="C593" s="743" t="s">
        <v>1572</v>
      </c>
      <c r="D593" s="496"/>
      <c r="E593" s="834"/>
      <c r="F593" s="834"/>
      <c r="G593" s="834"/>
      <c r="H593" s="834"/>
      <c r="I593" s="290">
        <v>1</v>
      </c>
      <c r="J593" s="290"/>
      <c r="K593" s="290"/>
      <c r="L593" s="817">
        <v>5000</v>
      </c>
      <c r="M593" s="817">
        <v>5000</v>
      </c>
      <c r="N593" s="496"/>
      <c r="O593" s="496"/>
      <c r="P593" s="752" t="s">
        <v>1399</v>
      </c>
    </row>
    <row r="594" spans="1:16" ht="24">
      <c r="A594" s="496"/>
      <c r="B594" s="496"/>
      <c r="C594" s="353" t="s">
        <v>1078</v>
      </c>
      <c r="D594" s="496"/>
      <c r="E594" s="834"/>
      <c r="F594" s="834"/>
      <c r="G594" s="834"/>
      <c r="H594" s="834"/>
      <c r="I594" s="496"/>
      <c r="J594" s="496"/>
      <c r="K594" s="496"/>
      <c r="L594" s="496"/>
      <c r="M594" s="496"/>
      <c r="N594" s="496"/>
      <c r="O594" s="496"/>
      <c r="P594" s="752" t="s">
        <v>1400</v>
      </c>
    </row>
    <row r="595" spans="1:16" ht="24">
      <c r="A595" s="496"/>
      <c r="B595" s="496"/>
      <c r="C595" s="496"/>
      <c r="D595" s="496"/>
      <c r="E595" s="834"/>
      <c r="F595" s="834"/>
      <c r="G595" s="834"/>
      <c r="H595" s="834"/>
      <c r="I595" s="496"/>
      <c r="J595" s="496"/>
      <c r="K595" s="496"/>
      <c r="L595" s="496"/>
      <c r="M595" s="496"/>
      <c r="N595" s="496"/>
      <c r="O595" s="496"/>
      <c r="P595" s="752" t="s">
        <v>1401</v>
      </c>
    </row>
    <row r="596" spans="1:16" ht="24">
      <c r="A596" s="750"/>
      <c r="B596" s="750"/>
      <c r="C596" s="828" t="s">
        <v>1079</v>
      </c>
      <c r="D596" s="750"/>
      <c r="E596" s="835"/>
      <c r="F596" s="835"/>
      <c r="G596" s="835"/>
      <c r="H596" s="835"/>
      <c r="I596" s="291"/>
      <c r="J596" s="291"/>
      <c r="K596" s="291"/>
      <c r="L596" s="291"/>
      <c r="M596" s="842">
        <f>SUM(M599:M607)</f>
        <v>288000</v>
      </c>
      <c r="N596" s="750"/>
      <c r="O596" s="750"/>
      <c r="P596" s="777"/>
    </row>
    <row r="597" spans="1:16" ht="24">
      <c r="A597" s="496"/>
      <c r="B597" s="496"/>
      <c r="C597" s="751" t="s">
        <v>1080</v>
      </c>
      <c r="D597" s="496"/>
      <c r="E597" s="834"/>
      <c r="F597" s="834"/>
      <c r="G597" s="834"/>
      <c r="H597" s="834"/>
      <c r="I597" s="290"/>
      <c r="J597" s="290"/>
      <c r="K597" s="290"/>
      <c r="L597" s="290"/>
      <c r="M597" s="290"/>
      <c r="N597" s="496"/>
      <c r="O597" s="496"/>
      <c r="P597" s="752"/>
    </row>
    <row r="598" spans="1:16" ht="24">
      <c r="A598" s="496"/>
      <c r="B598" s="496"/>
      <c r="C598" s="751" t="s">
        <v>1081</v>
      </c>
      <c r="D598" s="496"/>
      <c r="E598" s="834"/>
      <c r="F598" s="834"/>
      <c r="G598" s="834"/>
      <c r="H598" s="834"/>
      <c r="I598" s="290"/>
      <c r="J598" s="290"/>
      <c r="K598" s="290"/>
      <c r="L598" s="290"/>
      <c r="M598" s="290"/>
      <c r="N598" s="496"/>
      <c r="O598" s="496"/>
      <c r="P598" s="778" t="s">
        <v>185</v>
      </c>
    </row>
    <row r="599" spans="1:16" ht="24">
      <c r="A599" s="496"/>
      <c r="B599" s="496"/>
      <c r="C599" s="743" t="s">
        <v>931</v>
      </c>
      <c r="D599" s="496"/>
      <c r="E599" s="834"/>
      <c r="F599" s="834"/>
      <c r="G599" s="834"/>
      <c r="H599" s="834"/>
      <c r="I599" s="791">
        <v>1</v>
      </c>
      <c r="J599" s="791">
        <v>1</v>
      </c>
      <c r="K599" s="791"/>
      <c r="L599" s="821">
        <v>28800</v>
      </c>
      <c r="M599" s="821">
        <v>28800</v>
      </c>
      <c r="N599" s="496"/>
      <c r="O599" s="496"/>
      <c r="P599" s="752" t="s">
        <v>1402</v>
      </c>
    </row>
    <row r="600" spans="1:16" ht="24">
      <c r="A600" s="496"/>
      <c r="B600" s="496"/>
      <c r="C600" s="743" t="s">
        <v>1573</v>
      </c>
      <c r="D600" s="496"/>
      <c r="E600" s="834"/>
      <c r="F600" s="834"/>
      <c r="G600" s="834"/>
      <c r="H600" s="834"/>
      <c r="I600" s="791">
        <v>15</v>
      </c>
      <c r="J600" s="791">
        <v>10</v>
      </c>
      <c r="K600" s="791"/>
      <c r="L600" s="821">
        <v>100</v>
      </c>
      <c r="M600" s="821">
        <v>15000</v>
      </c>
      <c r="N600" s="496"/>
      <c r="O600" s="496"/>
      <c r="P600" s="752" t="s">
        <v>1347</v>
      </c>
    </row>
    <row r="601" spans="1:16" ht="24">
      <c r="A601" s="496"/>
      <c r="B601" s="496"/>
      <c r="C601" s="743" t="s">
        <v>1574</v>
      </c>
      <c r="D601" s="496"/>
      <c r="E601" s="834"/>
      <c r="F601" s="834"/>
      <c r="G601" s="834"/>
      <c r="H601" s="834"/>
      <c r="I601" s="791">
        <v>10</v>
      </c>
      <c r="J601" s="791"/>
      <c r="K601" s="791"/>
      <c r="L601" s="821">
        <v>9500</v>
      </c>
      <c r="M601" s="821">
        <v>95000</v>
      </c>
      <c r="N601" s="496"/>
      <c r="O601" s="496"/>
      <c r="P601" s="752" t="s">
        <v>1394</v>
      </c>
    </row>
    <row r="602" spans="1:16" ht="24">
      <c r="A602" s="496"/>
      <c r="B602" s="496"/>
      <c r="C602" s="743" t="s">
        <v>1575</v>
      </c>
      <c r="D602" s="496"/>
      <c r="E602" s="834"/>
      <c r="F602" s="834"/>
      <c r="G602" s="834"/>
      <c r="H602" s="834"/>
      <c r="I602" s="791">
        <v>10</v>
      </c>
      <c r="J602" s="791"/>
      <c r="K602" s="791"/>
      <c r="L602" s="821">
        <v>10000</v>
      </c>
      <c r="M602" s="821">
        <v>100000</v>
      </c>
      <c r="N602" s="496"/>
      <c r="O602" s="496"/>
      <c r="P602" s="752" t="s">
        <v>1403</v>
      </c>
    </row>
    <row r="603" spans="1:16" ht="24">
      <c r="A603" s="496"/>
      <c r="B603" s="496"/>
      <c r="C603" s="743" t="s">
        <v>1082</v>
      </c>
      <c r="D603" s="496"/>
      <c r="E603" s="834"/>
      <c r="F603" s="834"/>
      <c r="G603" s="834"/>
      <c r="H603" s="834"/>
      <c r="I603" s="791"/>
      <c r="J603" s="791"/>
      <c r="K603" s="791"/>
      <c r="L603" s="821"/>
      <c r="M603" s="821"/>
      <c r="N603" s="496"/>
      <c r="O603" s="496"/>
      <c r="P603" s="752" t="s">
        <v>1404</v>
      </c>
    </row>
    <row r="604" spans="1:16" ht="24">
      <c r="A604" s="496"/>
      <c r="B604" s="496"/>
      <c r="C604" s="740" t="s">
        <v>1576</v>
      </c>
      <c r="D604" s="496"/>
      <c r="E604" s="834"/>
      <c r="F604" s="834"/>
      <c r="G604" s="834"/>
      <c r="H604" s="834"/>
      <c r="I604" s="791">
        <v>10</v>
      </c>
      <c r="J604" s="791"/>
      <c r="K604" s="791"/>
      <c r="L604" s="821">
        <v>1200</v>
      </c>
      <c r="M604" s="821">
        <v>12000</v>
      </c>
      <c r="N604" s="496"/>
      <c r="O604" s="496"/>
      <c r="P604" s="752" t="s">
        <v>1405</v>
      </c>
    </row>
    <row r="605" spans="1:16" ht="24">
      <c r="A605" s="496"/>
      <c r="B605" s="496"/>
      <c r="C605" s="740" t="s">
        <v>1083</v>
      </c>
      <c r="D605" s="496"/>
      <c r="E605" s="834"/>
      <c r="F605" s="834"/>
      <c r="G605" s="834"/>
      <c r="H605" s="834"/>
      <c r="I605" s="791"/>
      <c r="J605" s="791"/>
      <c r="K605" s="791"/>
      <c r="L605" s="821"/>
      <c r="M605" s="821"/>
      <c r="N605" s="496"/>
      <c r="O605" s="496"/>
      <c r="P605" s="752" t="s">
        <v>1406</v>
      </c>
    </row>
    <row r="606" spans="1:16" ht="24">
      <c r="A606" s="496"/>
      <c r="B606" s="496"/>
      <c r="C606" s="740" t="s">
        <v>1577</v>
      </c>
      <c r="D606" s="496"/>
      <c r="E606" s="834"/>
      <c r="F606" s="834"/>
      <c r="G606" s="834"/>
      <c r="H606" s="834"/>
      <c r="I606" s="791">
        <v>1</v>
      </c>
      <c r="J606" s="791"/>
      <c r="K606" s="791"/>
      <c r="L606" s="821">
        <v>8400</v>
      </c>
      <c r="M606" s="821">
        <v>8400</v>
      </c>
      <c r="N606" s="496"/>
      <c r="O606" s="496"/>
      <c r="P606" s="816"/>
    </row>
    <row r="607" spans="1:16" ht="24">
      <c r="A607" s="496"/>
      <c r="B607" s="496"/>
      <c r="C607" s="740" t="s">
        <v>1570</v>
      </c>
      <c r="D607" s="496"/>
      <c r="E607" s="834"/>
      <c r="F607" s="834"/>
      <c r="G607" s="834"/>
      <c r="H607" s="834"/>
      <c r="I607" s="791">
        <v>1</v>
      </c>
      <c r="J607" s="791"/>
      <c r="K607" s="791"/>
      <c r="L607" s="821">
        <v>28800</v>
      </c>
      <c r="M607" s="821">
        <v>28800</v>
      </c>
      <c r="N607" s="496"/>
      <c r="O607" s="496"/>
      <c r="P607" s="816"/>
    </row>
    <row r="608" spans="1:16" ht="24">
      <c r="A608" s="496"/>
      <c r="B608" s="496"/>
      <c r="C608" s="318" t="s">
        <v>1729</v>
      </c>
      <c r="D608" s="496"/>
      <c r="E608" s="834"/>
      <c r="F608" s="834"/>
      <c r="G608" s="834"/>
      <c r="H608" s="834"/>
      <c r="I608" s="780"/>
      <c r="J608" s="780"/>
      <c r="K608" s="780"/>
      <c r="L608" s="745"/>
      <c r="M608" s="806">
        <f>SUM(M610:M623)</f>
        <v>72000</v>
      </c>
      <c r="N608" s="496"/>
      <c r="O608" s="496"/>
      <c r="P608" s="816"/>
    </row>
    <row r="609" spans="1:16" ht="24">
      <c r="A609" s="496"/>
      <c r="B609" s="496"/>
      <c r="C609" s="318" t="s">
        <v>1730</v>
      </c>
      <c r="D609" s="496"/>
      <c r="E609" s="834"/>
      <c r="F609" s="834"/>
      <c r="G609" s="834"/>
      <c r="H609" s="834"/>
      <c r="I609" s="780"/>
      <c r="J609" s="780"/>
      <c r="K609" s="780"/>
      <c r="L609" s="745"/>
      <c r="M609" s="745"/>
      <c r="N609" s="496"/>
      <c r="O609" s="496"/>
      <c r="P609" s="816"/>
    </row>
    <row r="610" spans="1:16" ht="24">
      <c r="A610" s="496"/>
      <c r="B610" s="496"/>
      <c r="C610" s="290" t="s">
        <v>1584</v>
      </c>
      <c r="D610" s="496"/>
      <c r="E610" s="834"/>
      <c r="F610" s="834"/>
      <c r="G610" s="834"/>
      <c r="H610" s="834"/>
      <c r="I610" s="744">
        <v>1</v>
      </c>
      <c r="J610" s="744">
        <v>1</v>
      </c>
      <c r="K610" s="744"/>
      <c r="L610" s="744">
        <v>7200</v>
      </c>
      <c r="M610" s="744">
        <v>7200</v>
      </c>
      <c r="N610" s="496"/>
      <c r="O610" s="496"/>
      <c r="P610" s="778" t="s">
        <v>1407</v>
      </c>
    </row>
    <row r="611" spans="1:16" ht="24">
      <c r="A611" s="496"/>
      <c r="B611" s="496"/>
      <c r="C611" s="290" t="s">
        <v>1585</v>
      </c>
      <c r="D611" s="496"/>
      <c r="E611" s="834"/>
      <c r="F611" s="834"/>
      <c r="G611" s="834"/>
      <c r="H611" s="834"/>
      <c r="I611" s="744"/>
      <c r="J611" s="744"/>
      <c r="K611" s="744"/>
      <c r="L611" s="744"/>
      <c r="M611" s="744"/>
      <c r="N611" s="496"/>
      <c r="O611" s="496"/>
      <c r="P611" s="752" t="s">
        <v>1408</v>
      </c>
    </row>
    <row r="612" spans="1:16" ht="24">
      <c r="A612" s="496"/>
      <c r="B612" s="496"/>
      <c r="C612" s="766" t="s">
        <v>1586</v>
      </c>
      <c r="D612" s="496"/>
      <c r="E612" s="834"/>
      <c r="F612" s="834"/>
      <c r="G612" s="834"/>
      <c r="H612" s="834"/>
      <c r="I612" s="744"/>
      <c r="J612" s="744"/>
      <c r="K612" s="744"/>
      <c r="L612" s="744"/>
      <c r="M612" s="744"/>
      <c r="N612" s="496"/>
      <c r="O612" s="496"/>
      <c r="P612" s="752" t="s">
        <v>1409</v>
      </c>
    </row>
    <row r="613" spans="1:16" ht="21" customHeight="1">
      <c r="A613" s="496"/>
      <c r="B613" s="496"/>
      <c r="C613" s="766" t="s">
        <v>1084</v>
      </c>
      <c r="D613" s="496"/>
      <c r="E613" s="834"/>
      <c r="F613" s="834"/>
      <c r="G613" s="834"/>
      <c r="H613" s="834"/>
      <c r="I613" s="744">
        <v>3</v>
      </c>
      <c r="J613" s="744">
        <v>28</v>
      </c>
      <c r="K613" s="822">
        <v>10</v>
      </c>
      <c r="L613" s="744">
        <v>75</v>
      </c>
      <c r="M613" s="744">
        <v>6300</v>
      </c>
      <c r="N613" s="496"/>
      <c r="O613" s="496"/>
      <c r="P613" s="752" t="s">
        <v>1410</v>
      </c>
    </row>
    <row r="614" spans="1:16" ht="24">
      <c r="A614" s="496"/>
      <c r="B614" s="496"/>
      <c r="C614" s="766" t="s">
        <v>1085</v>
      </c>
      <c r="D614" s="496"/>
      <c r="E614" s="834"/>
      <c r="F614" s="834"/>
      <c r="G614" s="834"/>
      <c r="H614" s="834"/>
      <c r="I614" s="744">
        <v>3</v>
      </c>
      <c r="J614" s="744">
        <v>28</v>
      </c>
      <c r="K614" s="822">
        <v>10</v>
      </c>
      <c r="L614" s="744">
        <v>30</v>
      </c>
      <c r="M614" s="744">
        <v>2520</v>
      </c>
      <c r="N614" s="496"/>
      <c r="O614" s="496"/>
      <c r="P614" s="752" t="s">
        <v>1411</v>
      </c>
    </row>
    <row r="615" spans="1:16" ht="24">
      <c r="A615" s="496"/>
      <c r="B615" s="496"/>
      <c r="C615" s="766" t="s">
        <v>1587</v>
      </c>
      <c r="D615" s="496"/>
      <c r="E615" s="834"/>
      <c r="F615" s="834"/>
      <c r="G615" s="834"/>
      <c r="H615" s="834"/>
      <c r="I615" s="496"/>
      <c r="J615" s="496"/>
      <c r="K615" s="496"/>
      <c r="L615" s="496"/>
      <c r="M615" s="496"/>
      <c r="N615" s="496"/>
      <c r="O615" s="496"/>
      <c r="P615" s="752" t="s">
        <v>1412</v>
      </c>
    </row>
    <row r="616" spans="1:16" ht="21" customHeight="1">
      <c r="A616" s="496"/>
      <c r="B616" s="496"/>
      <c r="C616" s="766" t="s">
        <v>1086</v>
      </c>
      <c r="D616" s="496"/>
      <c r="E616" s="834"/>
      <c r="F616" s="834"/>
      <c r="G616" s="834"/>
      <c r="H616" s="834"/>
      <c r="I616" s="744">
        <v>1</v>
      </c>
      <c r="J616" s="744">
        <v>40</v>
      </c>
      <c r="K616" s="744"/>
      <c r="L616" s="744">
        <v>30</v>
      </c>
      <c r="M616" s="744">
        <v>1200</v>
      </c>
      <c r="N616" s="496"/>
      <c r="O616" s="496"/>
      <c r="P616" s="752" t="s">
        <v>1413</v>
      </c>
    </row>
    <row r="617" spans="1:16" ht="21" customHeight="1">
      <c r="A617" s="496"/>
      <c r="B617" s="496"/>
      <c r="C617" s="766" t="s">
        <v>1087</v>
      </c>
      <c r="D617" s="496"/>
      <c r="E617" s="834"/>
      <c r="F617" s="834"/>
      <c r="G617" s="834"/>
      <c r="H617" s="834"/>
      <c r="I617" s="744">
        <v>3</v>
      </c>
      <c r="J617" s="744">
        <v>40</v>
      </c>
      <c r="K617" s="744"/>
      <c r="L617" s="744">
        <v>50</v>
      </c>
      <c r="M617" s="744">
        <v>6000</v>
      </c>
      <c r="N617" s="496"/>
      <c r="O617" s="496"/>
      <c r="P617" s="752" t="s">
        <v>1414</v>
      </c>
    </row>
    <row r="618" spans="1:16" ht="24">
      <c r="A618" s="496"/>
      <c r="B618" s="496"/>
      <c r="C618" s="766" t="s">
        <v>1588</v>
      </c>
      <c r="D618" s="496"/>
      <c r="E618" s="834"/>
      <c r="F618" s="834"/>
      <c r="G618" s="834"/>
      <c r="H618" s="834"/>
      <c r="I618" s="744">
        <v>10</v>
      </c>
      <c r="J618" s="744">
        <v>8</v>
      </c>
      <c r="K618" s="744">
        <v>12</v>
      </c>
      <c r="L618" s="744">
        <v>7200</v>
      </c>
      <c r="M618" s="744">
        <v>21600</v>
      </c>
      <c r="N618" s="496"/>
      <c r="O618" s="496"/>
      <c r="P618" s="816"/>
    </row>
    <row r="619" spans="1:16" ht="24">
      <c r="A619" s="496"/>
      <c r="B619" s="496"/>
      <c r="C619" s="766" t="s">
        <v>1088</v>
      </c>
      <c r="D619" s="496"/>
      <c r="E619" s="834"/>
      <c r="F619" s="834"/>
      <c r="G619" s="834"/>
      <c r="H619" s="834"/>
      <c r="I619" s="744"/>
      <c r="J619" s="744"/>
      <c r="K619" s="744"/>
      <c r="L619" s="744"/>
      <c r="M619" s="744"/>
      <c r="N619" s="496"/>
      <c r="O619" s="496"/>
      <c r="P619" s="778" t="s">
        <v>1415</v>
      </c>
    </row>
    <row r="620" spans="1:16" ht="24">
      <c r="A620" s="496"/>
      <c r="B620" s="496"/>
      <c r="C620" s="766" t="s">
        <v>1089</v>
      </c>
      <c r="D620" s="496"/>
      <c r="E620" s="834"/>
      <c r="F620" s="834"/>
      <c r="G620" s="834"/>
      <c r="H620" s="834"/>
      <c r="I620" s="744"/>
      <c r="J620" s="744"/>
      <c r="K620" s="744"/>
      <c r="L620" s="744"/>
      <c r="M620" s="744"/>
      <c r="N620" s="496"/>
      <c r="O620" s="496"/>
      <c r="P620" s="752" t="s">
        <v>1416</v>
      </c>
    </row>
    <row r="621" spans="1:16" ht="24">
      <c r="A621" s="496"/>
      <c r="B621" s="496"/>
      <c r="C621" s="766" t="s">
        <v>1589</v>
      </c>
      <c r="D621" s="496"/>
      <c r="E621" s="834"/>
      <c r="F621" s="834"/>
      <c r="G621" s="834"/>
      <c r="H621" s="834"/>
      <c r="I621" s="744">
        <v>3</v>
      </c>
      <c r="J621" s="744">
        <v>3</v>
      </c>
      <c r="K621" s="744">
        <v>12</v>
      </c>
      <c r="L621" s="744">
        <v>3600</v>
      </c>
      <c r="M621" s="744">
        <v>19980</v>
      </c>
      <c r="N621" s="496"/>
      <c r="O621" s="496"/>
      <c r="P621" s="752" t="s">
        <v>1417</v>
      </c>
    </row>
    <row r="622" spans="1:16" ht="24">
      <c r="A622" s="496"/>
      <c r="B622" s="496"/>
      <c r="C622" s="766" t="s">
        <v>1090</v>
      </c>
      <c r="D622" s="496"/>
      <c r="E622" s="834"/>
      <c r="F622" s="834"/>
      <c r="G622" s="834"/>
      <c r="H622" s="834"/>
      <c r="I622" s="744"/>
      <c r="J622" s="744"/>
      <c r="K622" s="744"/>
      <c r="L622" s="744"/>
      <c r="M622" s="744"/>
      <c r="N622" s="496"/>
      <c r="O622" s="496"/>
      <c r="P622" s="752" t="s">
        <v>1418</v>
      </c>
    </row>
    <row r="623" spans="1:16" ht="24">
      <c r="A623" s="496"/>
      <c r="B623" s="496"/>
      <c r="C623" s="290" t="s">
        <v>1590</v>
      </c>
      <c r="D623" s="496"/>
      <c r="E623" s="834"/>
      <c r="F623" s="834"/>
      <c r="G623" s="834"/>
      <c r="H623" s="834"/>
      <c r="I623" s="744">
        <v>1</v>
      </c>
      <c r="J623" s="744">
        <v>1</v>
      </c>
      <c r="K623" s="744"/>
      <c r="L623" s="744">
        <v>7200</v>
      </c>
      <c r="M623" s="744">
        <v>7200</v>
      </c>
      <c r="N623" s="496"/>
      <c r="O623" s="496"/>
      <c r="P623" s="752" t="s">
        <v>1419</v>
      </c>
    </row>
    <row r="624" spans="1:16" ht="24">
      <c r="A624" s="496"/>
      <c r="B624" s="496"/>
      <c r="C624" s="290"/>
      <c r="D624" s="496"/>
      <c r="E624" s="834"/>
      <c r="F624" s="834"/>
      <c r="G624" s="834"/>
      <c r="H624" s="834"/>
      <c r="I624" s="744"/>
      <c r="J624" s="744"/>
      <c r="K624" s="744"/>
      <c r="L624" s="744"/>
      <c r="M624" s="744"/>
      <c r="N624" s="496"/>
      <c r="O624" s="496"/>
      <c r="P624" s="752" t="s">
        <v>1420</v>
      </c>
    </row>
    <row r="625" spans="1:16" ht="24">
      <c r="A625" s="496"/>
      <c r="B625" s="496"/>
      <c r="C625" s="318" t="s">
        <v>1091</v>
      </c>
      <c r="D625" s="496"/>
      <c r="E625" s="834"/>
      <c r="F625" s="834"/>
      <c r="G625" s="834"/>
      <c r="H625" s="834"/>
      <c r="I625" s="780"/>
      <c r="J625" s="780"/>
      <c r="K625" s="780"/>
      <c r="L625" s="745"/>
      <c r="M625" s="806">
        <f>SUM(M629:M651)</f>
        <v>360000</v>
      </c>
      <c r="N625" s="496"/>
      <c r="O625" s="496"/>
      <c r="P625" s="816"/>
    </row>
    <row r="626" spans="1:16" ht="24">
      <c r="A626" s="496"/>
      <c r="B626" s="496"/>
      <c r="C626" s="318" t="s">
        <v>1092</v>
      </c>
      <c r="D626" s="496"/>
      <c r="E626" s="834"/>
      <c r="F626" s="834"/>
      <c r="G626" s="834"/>
      <c r="H626" s="834"/>
      <c r="I626" s="780"/>
      <c r="J626" s="780"/>
      <c r="K626" s="780"/>
      <c r="L626" s="745"/>
      <c r="M626" s="745"/>
      <c r="N626" s="496"/>
      <c r="O626" s="496"/>
      <c r="P626" s="816"/>
    </row>
    <row r="627" spans="1:16" ht="24">
      <c r="A627" s="496"/>
      <c r="B627" s="496"/>
      <c r="C627" s="318" t="s">
        <v>1093</v>
      </c>
      <c r="D627" s="496"/>
      <c r="E627" s="834"/>
      <c r="F627" s="834"/>
      <c r="G627" s="834"/>
      <c r="H627" s="834"/>
      <c r="I627" s="780"/>
      <c r="J627" s="780"/>
      <c r="K627" s="780"/>
      <c r="L627" s="745"/>
      <c r="M627" s="745"/>
      <c r="N627" s="496"/>
      <c r="O627" s="496"/>
      <c r="P627" s="816"/>
    </row>
    <row r="628" spans="1:16" ht="24">
      <c r="A628" s="496"/>
      <c r="B628" s="496"/>
      <c r="C628" s="318" t="s">
        <v>1094</v>
      </c>
      <c r="D628" s="496"/>
      <c r="E628" s="834"/>
      <c r="F628" s="834"/>
      <c r="G628" s="834"/>
      <c r="H628" s="834"/>
      <c r="I628" s="780"/>
      <c r="J628" s="780"/>
      <c r="K628" s="780"/>
      <c r="L628" s="745"/>
      <c r="M628" s="745"/>
      <c r="N628" s="496"/>
      <c r="O628" s="496"/>
      <c r="P628" s="778" t="s">
        <v>185</v>
      </c>
    </row>
    <row r="629" spans="1:16" ht="24">
      <c r="A629" s="496"/>
      <c r="B629" s="496"/>
      <c r="C629" s="418" t="s">
        <v>1591</v>
      </c>
      <c r="D629" s="496"/>
      <c r="E629" s="834"/>
      <c r="F629" s="834"/>
      <c r="G629" s="834"/>
      <c r="H629" s="834"/>
      <c r="I629" s="290">
        <v>1</v>
      </c>
      <c r="J629" s="290">
        <v>1</v>
      </c>
      <c r="K629" s="290"/>
      <c r="L629" s="771">
        <v>36000</v>
      </c>
      <c r="M629" s="771">
        <v>36000</v>
      </c>
      <c r="N629" s="496"/>
      <c r="O629" s="496"/>
      <c r="P629" s="752" t="s">
        <v>1421</v>
      </c>
    </row>
    <row r="630" spans="1:16" ht="24">
      <c r="A630" s="496"/>
      <c r="B630" s="496"/>
      <c r="C630" s="418" t="s">
        <v>1592</v>
      </c>
      <c r="D630" s="496"/>
      <c r="E630" s="834"/>
      <c r="F630" s="834"/>
      <c r="G630" s="834"/>
      <c r="H630" s="834"/>
      <c r="I630" s="290"/>
      <c r="J630" s="290"/>
      <c r="K630" s="290"/>
      <c r="L630" s="771">
        <v>10000</v>
      </c>
      <c r="M630" s="771">
        <v>10000</v>
      </c>
      <c r="N630" s="496"/>
      <c r="O630" s="496"/>
      <c r="P630" s="752" t="s">
        <v>1422</v>
      </c>
    </row>
    <row r="631" spans="1:16" ht="24">
      <c r="A631" s="496"/>
      <c r="B631" s="496"/>
      <c r="C631" s="418" t="s">
        <v>1593</v>
      </c>
      <c r="D631" s="496"/>
      <c r="E631" s="834"/>
      <c r="F631" s="834"/>
      <c r="G631" s="834"/>
      <c r="H631" s="834"/>
      <c r="I631" s="290">
        <v>1</v>
      </c>
      <c r="J631" s="290">
        <v>1</v>
      </c>
      <c r="K631" s="290"/>
      <c r="L631" s="771">
        <v>20000</v>
      </c>
      <c r="M631" s="771">
        <v>20000</v>
      </c>
      <c r="N631" s="496"/>
      <c r="O631" s="496"/>
      <c r="P631" s="752" t="s">
        <v>1423</v>
      </c>
    </row>
    <row r="632" spans="1:16" ht="24">
      <c r="A632" s="496"/>
      <c r="B632" s="496"/>
      <c r="C632" s="418" t="s">
        <v>1594</v>
      </c>
      <c r="D632" s="496"/>
      <c r="E632" s="834"/>
      <c r="F632" s="834"/>
      <c r="G632" s="834"/>
      <c r="H632" s="834"/>
      <c r="I632" s="290"/>
      <c r="J632" s="290"/>
      <c r="K632" s="290"/>
      <c r="L632" s="771">
        <v>45000</v>
      </c>
      <c r="M632" s="771">
        <v>45000</v>
      </c>
      <c r="N632" s="496"/>
      <c r="O632" s="496"/>
      <c r="P632" s="752" t="s">
        <v>1424</v>
      </c>
    </row>
    <row r="633" spans="1:16" ht="24">
      <c r="A633" s="496"/>
      <c r="B633" s="496"/>
      <c r="C633" s="418" t="s">
        <v>1595</v>
      </c>
      <c r="D633" s="496"/>
      <c r="E633" s="834"/>
      <c r="F633" s="834"/>
      <c r="G633" s="834"/>
      <c r="H633" s="834"/>
      <c r="I633" s="290"/>
      <c r="J633" s="290"/>
      <c r="K633" s="290"/>
      <c r="L633" s="771">
        <v>20000</v>
      </c>
      <c r="M633" s="771">
        <v>20000</v>
      </c>
      <c r="N633" s="496"/>
      <c r="O633" s="496"/>
      <c r="P633" s="752" t="s">
        <v>1425</v>
      </c>
    </row>
    <row r="634" spans="1:16" ht="24">
      <c r="A634" s="496"/>
      <c r="B634" s="496"/>
      <c r="C634" s="418" t="s">
        <v>1095</v>
      </c>
      <c r="D634" s="496"/>
      <c r="E634" s="834"/>
      <c r="F634" s="834"/>
      <c r="G634" s="834"/>
      <c r="H634" s="834"/>
      <c r="I634" s="290"/>
      <c r="J634" s="290"/>
      <c r="K634" s="290"/>
      <c r="L634" s="771"/>
      <c r="M634" s="771"/>
      <c r="N634" s="496"/>
      <c r="O634" s="496"/>
      <c r="P634" s="752" t="s">
        <v>1426</v>
      </c>
    </row>
    <row r="635" spans="1:16" ht="24">
      <c r="A635" s="496"/>
      <c r="B635" s="496"/>
      <c r="C635" s="418" t="s">
        <v>1596</v>
      </c>
      <c r="D635" s="496"/>
      <c r="E635" s="834"/>
      <c r="F635" s="834"/>
      <c r="G635" s="834"/>
      <c r="H635" s="834"/>
      <c r="I635" s="290"/>
      <c r="J635" s="290"/>
      <c r="K635" s="290"/>
      <c r="L635" s="771">
        <v>5000</v>
      </c>
      <c r="M635" s="771">
        <v>5000</v>
      </c>
      <c r="N635" s="496"/>
      <c r="O635" s="496"/>
      <c r="P635" s="752" t="s">
        <v>1427</v>
      </c>
    </row>
    <row r="636" spans="1:16" ht="24">
      <c r="A636" s="496"/>
      <c r="B636" s="496"/>
      <c r="C636" s="418" t="s">
        <v>1597</v>
      </c>
      <c r="D636" s="496"/>
      <c r="E636" s="834"/>
      <c r="F636" s="834"/>
      <c r="G636" s="834"/>
      <c r="H636" s="834"/>
      <c r="I636" s="290"/>
      <c r="J636" s="290"/>
      <c r="K636" s="290"/>
      <c r="L636" s="771">
        <v>30000</v>
      </c>
      <c r="M636" s="771">
        <v>30000</v>
      </c>
      <c r="N636" s="496"/>
      <c r="O636" s="496"/>
      <c r="P636" s="752" t="s">
        <v>1428</v>
      </c>
    </row>
    <row r="637" spans="1:16" ht="24">
      <c r="A637" s="496"/>
      <c r="B637" s="496"/>
      <c r="C637" s="418" t="s">
        <v>1096</v>
      </c>
      <c r="D637" s="496"/>
      <c r="E637" s="834"/>
      <c r="F637" s="834"/>
      <c r="G637" s="834"/>
      <c r="H637" s="834"/>
      <c r="I637" s="290"/>
      <c r="J637" s="290"/>
      <c r="K637" s="290"/>
      <c r="L637" s="771"/>
      <c r="M637" s="771"/>
      <c r="N637" s="496"/>
      <c r="O637" s="496"/>
      <c r="P637" s="816"/>
    </row>
    <row r="638" spans="1:16" ht="24">
      <c r="A638" s="496"/>
      <c r="B638" s="496"/>
      <c r="C638" s="418" t="s">
        <v>1598</v>
      </c>
      <c r="D638" s="496"/>
      <c r="E638" s="834"/>
      <c r="F638" s="834"/>
      <c r="G638" s="834"/>
      <c r="H638" s="834"/>
      <c r="I638" s="290">
        <v>3</v>
      </c>
      <c r="J638" s="290">
        <v>1</v>
      </c>
      <c r="K638" s="290"/>
      <c r="L638" s="290">
        <v>4000</v>
      </c>
      <c r="M638" s="771">
        <v>12000</v>
      </c>
      <c r="N638" s="496"/>
      <c r="O638" s="496"/>
      <c r="P638" s="778" t="s">
        <v>186</v>
      </c>
    </row>
    <row r="639" spans="1:16" ht="24">
      <c r="A639" s="496"/>
      <c r="B639" s="496"/>
      <c r="C639" s="418" t="s">
        <v>1097</v>
      </c>
      <c r="D639" s="496"/>
      <c r="E639" s="834"/>
      <c r="F639" s="834"/>
      <c r="G639" s="834"/>
      <c r="H639" s="834"/>
      <c r="I639" s="290"/>
      <c r="J639" s="290"/>
      <c r="K639" s="290"/>
      <c r="L639" s="290"/>
      <c r="M639" s="771"/>
      <c r="N639" s="496"/>
      <c r="O639" s="496"/>
      <c r="P639" s="752" t="s">
        <v>1429</v>
      </c>
    </row>
    <row r="640" spans="1:16" ht="24">
      <c r="A640" s="496"/>
      <c r="B640" s="496"/>
      <c r="C640" s="418" t="s">
        <v>1599</v>
      </c>
      <c r="D640" s="496"/>
      <c r="E640" s="834"/>
      <c r="F640" s="834"/>
      <c r="G640" s="834"/>
      <c r="H640" s="834"/>
      <c r="I640" s="290">
        <v>2</v>
      </c>
      <c r="J640" s="290">
        <v>1</v>
      </c>
      <c r="K640" s="290"/>
      <c r="L640" s="290">
        <v>10000</v>
      </c>
      <c r="M640" s="771">
        <v>20000</v>
      </c>
      <c r="N640" s="496"/>
      <c r="O640" s="496"/>
      <c r="P640" s="752" t="s">
        <v>1430</v>
      </c>
    </row>
    <row r="641" spans="1:16" ht="24">
      <c r="A641" s="496"/>
      <c r="B641" s="496"/>
      <c r="C641" s="418" t="s">
        <v>1600</v>
      </c>
      <c r="D641" s="496"/>
      <c r="E641" s="834"/>
      <c r="F641" s="834"/>
      <c r="G641" s="834"/>
      <c r="H641" s="834"/>
      <c r="I641" s="290">
        <v>3</v>
      </c>
      <c r="J641" s="290">
        <v>1</v>
      </c>
      <c r="K641" s="290"/>
      <c r="L641" s="290">
        <v>4000</v>
      </c>
      <c r="M641" s="771">
        <v>12000</v>
      </c>
      <c r="N641" s="496"/>
      <c r="O641" s="496"/>
      <c r="P641" s="752" t="s">
        <v>1431</v>
      </c>
    </row>
    <row r="642" spans="1:16" ht="24">
      <c r="A642" s="496"/>
      <c r="B642" s="496"/>
      <c r="C642" s="418" t="s">
        <v>1601</v>
      </c>
      <c r="D642" s="496"/>
      <c r="E642" s="834"/>
      <c r="F642" s="834"/>
      <c r="G642" s="834"/>
      <c r="H642" s="834"/>
      <c r="I642" s="290">
        <v>1</v>
      </c>
      <c r="J642" s="290">
        <v>1</v>
      </c>
      <c r="K642" s="290"/>
      <c r="L642" s="290">
        <v>15000</v>
      </c>
      <c r="M642" s="771">
        <v>15000</v>
      </c>
      <c r="N642" s="496"/>
      <c r="O642" s="496"/>
      <c r="P642" s="752" t="s">
        <v>1432</v>
      </c>
    </row>
    <row r="643" spans="1:16" ht="21" customHeight="1">
      <c r="A643" s="496"/>
      <c r="B643" s="496"/>
      <c r="C643" s="418" t="s">
        <v>1602</v>
      </c>
      <c r="D643" s="496"/>
      <c r="E643" s="834"/>
      <c r="F643" s="834"/>
      <c r="G643" s="834"/>
      <c r="H643" s="834"/>
      <c r="I643" s="290">
        <v>200</v>
      </c>
      <c r="J643" s="290">
        <v>1</v>
      </c>
      <c r="K643" s="290"/>
      <c r="L643" s="290">
        <v>200</v>
      </c>
      <c r="M643" s="771">
        <v>40000</v>
      </c>
      <c r="N643" s="496"/>
      <c r="O643" s="496"/>
      <c r="P643" s="740" t="s">
        <v>1433</v>
      </c>
    </row>
    <row r="644" spans="1:16" ht="24">
      <c r="A644" s="496"/>
      <c r="B644" s="496"/>
      <c r="C644" s="418" t="s">
        <v>1098</v>
      </c>
      <c r="D644" s="496"/>
      <c r="E644" s="834"/>
      <c r="F644" s="834"/>
      <c r="G644" s="834"/>
      <c r="H644" s="834"/>
      <c r="I644" s="290"/>
      <c r="J644" s="290"/>
      <c r="K644" s="290"/>
      <c r="L644" s="290"/>
      <c r="M644" s="771"/>
      <c r="N644" s="496"/>
      <c r="O644" s="496"/>
      <c r="P644" s="752" t="s">
        <v>1434</v>
      </c>
    </row>
    <row r="645" spans="1:16" ht="24">
      <c r="A645" s="496"/>
      <c r="B645" s="496"/>
      <c r="C645" s="418" t="s">
        <v>1099</v>
      </c>
      <c r="D645" s="496"/>
      <c r="E645" s="834"/>
      <c r="F645" s="834"/>
      <c r="G645" s="834"/>
      <c r="H645" s="834"/>
      <c r="I645" s="290"/>
      <c r="J645" s="290"/>
      <c r="K645" s="290"/>
      <c r="L645" s="290"/>
      <c r="M645" s="771"/>
      <c r="N645" s="496"/>
      <c r="O645" s="496"/>
      <c r="P645" s="752" t="s">
        <v>1435</v>
      </c>
    </row>
    <row r="646" spans="1:16" ht="24">
      <c r="A646" s="496"/>
      <c r="B646" s="496"/>
      <c r="C646" s="418" t="s">
        <v>1603</v>
      </c>
      <c r="D646" s="496"/>
      <c r="E646" s="834"/>
      <c r="F646" s="834"/>
      <c r="G646" s="834"/>
      <c r="H646" s="834"/>
      <c r="I646" s="290">
        <v>20</v>
      </c>
      <c r="J646" s="290">
        <v>1</v>
      </c>
      <c r="K646" s="290"/>
      <c r="L646" s="290">
        <v>1500</v>
      </c>
      <c r="M646" s="771">
        <v>30000</v>
      </c>
      <c r="N646" s="496"/>
      <c r="O646" s="496"/>
      <c r="P646" s="752" t="s">
        <v>1436</v>
      </c>
    </row>
    <row r="647" spans="1:16" ht="24">
      <c r="A647" s="496"/>
      <c r="B647" s="496"/>
      <c r="C647" s="418" t="s">
        <v>1100</v>
      </c>
      <c r="D647" s="496"/>
      <c r="E647" s="834"/>
      <c r="F647" s="834"/>
      <c r="G647" s="834"/>
      <c r="H647" s="834"/>
      <c r="I647" s="290"/>
      <c r="J647" s="290"/>
      <c r="K647" s="290"/>
      <c r="L647" s="290"/>
      <c r="M647" s="771"/>
      <c r="N647" s="496"/>
      <c r="O647" s="496"/>
      <c r="P647" s="752" t="s">
        <v>1437</v>
      </c>
    </row>
    <row r="648" spans="1:16" ht="24">
      <c r="A648" s="496"/>
      <c r="B648" s="496"/>
      <c r="C648" s="418" t="s">
        <v>1604</v>
      </c>
      <c r="D648" s="496"/>
      <c r="E648" s="834"/>
      <c r="F648" s="834"/>
      <c r="G648" s="834"/>
      <c r="H648" s="834"/>
      <c r="I648" s="290">
        <v>20</v>
      </c>
      <c r="J648" s="290">
        <v>1</v>
      </c>
      <c r="K648" s="290"/>
      <c r="L648" s="771">
        <v>1000</v>
      </c>
      <c r="M648" s="823">
        <v>20000</v>
      </c>
      <c r="N648" s="496"/>
      <c r="O648" s="496"/>
      <c r="P648" s="752" t="s">
        <v>1438</v>
      </c>
    </row>
    <row r="649" spans="1:16" ht="24">
      <c r="A649" s="496"/>
      <c r="B649" s="496"/>
      <c r="C649" s="418" t="s">
        <v>1605</v>
      </c>
      <c r="D649" s="496"/>
      <c r="E649" s="834"/>
      <c r="F649" s="834"/>
      <c r="G649" s="834"/>
      <c r="H649" s="834"/>
      <c r="I649" s="290"/>
      <c r="J649" s="290"/>
      <c r="K649" s="290"/>
      <c r="L649" s="771">
        <v>9000</v>
      </c>
      <c r="M649" s="771">
        <v>9000</v>
      </c>
      <c r="N649" s="496"/>
      <c r="O649" s="496"/>
      <c r="P649" s="752" t="s">
        <v>1439</v>
      </c>
    </row>
    <row r="650" spans="1:16" ht="24">
      <c r="A650" s="496"/>
      <c r="B650" s="496"/>
      <c r="C650" s="418" t="s">
        <v>1101</v>
      </c>
      <c r="D650" s="496"/>
      <c r="E650" s="834"/>
      <c r="F650" s="834"/>
      <c r="G650" s="834"/>
      <c r="H650" s="834"/>
      <c r="I650" s="290"/>
      <c r="J650" s="290"/>
      <c r="K650" s="290"/>
      <c r="L650" s="771"/>
      <c r="M650" s="771"/>
      <c r="N650" s="496"/>
      <c r="O650" s="496"/>
      <c r="P650" s="752" t="s">
        <v>1440</v>
      </c>
    </row>
    <row r="651" spans="1:16" ht="24">
      <c r="A651" s="496"/>
      <c r="B651" s="496"/>
      <c r="C651" s="418" t="s">
        <v>1606</v>
      </c>
      <c r="D651" s="496"/>
      <c r="E651" s="834"/>
      <c r="F651" s="834"/>
      <c r="G651" s="834"/>
      <c r="H651" s="834"/>
      <c r="I651" s="290">
        <v>1</v>
      </c>
      <c r="J651" s="290"/>
      <c r="K651" s="290"/>
      <c r="L651" s="771">
        <v>36000</v>
      </c>
      <c r="M651" s="771">
        <v>36000</v>
      </c>
      <c r="N651" s="496"/>
      <c r="O651" s="496"/>
      <c r="P651" s="816"/>
    </row>
    <row r="652" spans="1:16" ht="24">
      <c r="A652" s="496"/>
      <c r="B652" s="496"/>
      <c r="C652" s="318" t="s">
        <v>1725</v>
      </c>
      <c r="D652" s="496"/>
      <c r="E652" s="834"/>
      <c r="F652" s="834"/>
      <c r="G652" s="834"/>
      <c r="H652" s="834"/>
      <c r="I652" s="780"/>
      <c r="J652" s="780"/>
      <c r="K652" s="780"/>
      <c r="L652" s="745"/>
      <c r="M652" s="806">
        <f>SUM(M654:M702)</f>
        <v>288000</v>
      </c>
      <c r="N652" s="496"/>
      <c r="O652" s="496"/>
      <c r="P652" s="816"/>
    </row>
    <row r="653" spans="1:16" ht="24">
      <c r="A653" s="496"/>
      <c r="B653" s="496"/>
      <c r="C653" s="318" t="s">
        <v>1102</v>
      </c>
      <c r="D653" s="496"/>
      <c r="E653" s="834"/>
      <c r="F653" s="834"/>
      <c r="G653" s="834"/>
      <c r="H653" s="834"/>
      <c r="I653" s="780"/>
      <c r="J653" s="780"/>
      <c r="K653" s="780"/>
      <c r="L653" s="745"/>
      <c r="M653" s="745"/>
      <c r="N653" s="496"/>
      <c r="O653" s="496"/>
      <c r="P653" s="778" t="s">
        <v>185</v>
      </c>
    </row>
    <row r="654" spans="1:16" ht="24">
      <c r="A654" s="496"/>
      <c r="B654" s="496"/>
      <c r="C654" s="290" t="s">
        <v>1584</v>
      </c>
      <c r="D654" s="496"/>
      <c r="E654" s="834"/>
      <c r="F654" s="834"/>
      <c r="G654" s="834"/>
      <c r="H654" s="834"/>
      <c r="I654" s="744">
        <v>1</v>
      </c>
      <c r="J654" s="744">
        <v>1</v>
      </c>
      <c r="K654" s="744"/>
      <c r="L654" s="744">
        <v>28800</v>
      </c>
      <c r="M654" s="744">
        <v>28800</v>
      </c>
      <c r="N654" s="496"/>
      <c r="O654" s="496"/>
      <c r="P654" s="752" t="s">
        <v>1441</v>
      </c>
    </row>
    <row r="655" spans="1:16" ht="24">
      <c r="A655" s="496"/>
      <c r="B655" s="496"/>
      <c r="C655" s="290" t="s">
        <v>1607</v>
      </c>
      <c r="D655" s="496"/>
      <c r="E655" s="834"/>
      <c r="F655" s="834"/>
      <c r="G655" s="834"/>
      <c r="H655" s="834"/>
      <c r="I655" s="744"/>
      <c r="J655" s="744"/>
      <c r="K655" s="744"/>
      <c r="L655" s="744"/>
      <c r="M655" s="744"/>
      <c r="N655" s="496"/>
      <c r="O655" s="496"/>
      <c r="P655" s="752" t="s">
        <v>1442</v>
      </c>
    </row>
    <row r="656" spans="1:16" ht="24">
      <c r="A656" s="496"/>
      <c r="B656" s="496"/>
      <c r="C656" s="290" t="s">
        <v>1608</v>
      </c>
      <c r="D656" s="496"/>
      <c r="E656" s="834"/>
      <c r="F656" s="834"/>
      <c r="G656" s="834"/>
      <c r="H656" s="834"/>
      <c r="I656" s="744">
        <v>100</v>
      </c>
      <c r="J656" s="744"/>
      <c r="K656" s="744"/>
      <c r="L656" s="744">
        <v>10</v>
      </c>
      <c r="M656" s="744">
        <v>1000</v>
      </c>
      <c r="N656" s="496"/>
      <c r="O656" s="496"/>
      <c r="P656" s="752" t="s">
        <v>1443</v>
      </c>
    </row>
    <row r="657" spans="1:16" ht="24">
      <c r="A657" s="496"/>
      <c r="B657" s="496"/>
      <c r="C657" s="767" t="s">
        <v>1609</v>
      </c>
      <c r="D657" s="496"/>
      <c r="E657" s="834"/>
      <c r="F657" s="834"/>
      <c r="G657" s="834"/>
      <c r="H657" s="834"/>
      <c r="I657" s="744">
        <v>50</v>
      </c>
      <c r="J657" s="744"/>
      <c r="K657" s="744"/>
      <c r="L657" s="744">
        <v>8</v>
      </c>
      <c r="M657" s="744">
        <v>400</v>
      </c>
      <c r="N657" s="496"/>
      <c r="O657" s="496"/>
      <c r="P657" s="752" t="s">
        <v>1444</v>
      </c>
    </row>
    <row r="658" spans="1:16" ht="24">
      <c r="A658" s="496"/>
      <c r="B658" s="496"/>
      <c r="C658" s="767" t="s">
        <v>1610</v>
      </c>
      <c r="D658" s="496"/>
      <c r="E658" s="834"/>
      <c r="F658" s="834"/>
      <c r="G658" s="834"/>
      <c r="H658" s="834"/>
      <c r="I658" s="744">
        <v>20</v>
      </c>
      <c r="J658" s="744"/>
      <c r="K658" s="744"/>
      <c r="L658" s="744">
        <v>200</v>
      </c>
      <c r="M658" s="744">
        <v>4000</v>
      </c>
      <c r="N658" s="496"/>
      <c r="O658" s="496"/>
      <c r="P658" s="752" t="s">
        <v>1445</v>
      </c>
    </row>
    <row r="659" spans="1:16" ht="24">
      <c r="A659" s="496"/>
      <c r="B659" s="496"/>
      <c r="C659" s="767" t="s">
        <v>1611</v>
      </c>
      <c r="D659" s="496"/>
      <c r="E659" s="834"/>
      <c r="F659" s="834"/>
      <c r="G659" s="834"/>
      <c r="H659" s="834"/>
      <c r="I659" s="744">
        <v>100</v>
      </c>
      <c r="J659" s="744"/>
      <c r="K659" s="744"/>
      <c r="L659" s="744">
        <v>10</v>
      </c>
      <c r="M659" s="744">
        <v>1000</v>
      </c>
      <c r="N659" s="496"/>
      <c r="O659" s="496"/>
      <c r="P659" s="752" t="s">
        <v>1446</v>
      </c>
    </row>
    <row r="660" spans="1:16" ht="24">
      <c r="A660" s="496"/>
      <c r="B660" s="496"/>
      <c r="C660" s="767" t="s">
        <v>1612</v>
      </c>
      <c r="D660" s="496"/>
      <c r="E660" s="834"/>
      <c r="F660" s="834"/>
      <c r="G660" s="834"/>
      <c r="H660" s="834"/>
      <c r="I660" s="744">
        <v>1</v>
      </c>
      <c r="J660" s="744"/>
      <c r="K660" s="744"/>
      <c r="L660" s="744">
        <v>450</v>
      </c>
      <c r="M660" s="744">
        <v>450</v>
      </c>
      <c r="N660" s="496"/>
      <c r="O660" s="496"/>
      <c r="P660" s="752" t="s">
        <v>1447</v>
      </c>
    </row>
    <row r="661" spans="1:16" ht="24">
      <c r="A661" s="496"/>
      <c r="B661" s="496"/>
      <c r="C661" s="767" t="s">
        <v>1613</v>
      </c>
      <c r="D661" s="496"/>
      <c r="E661" s="834"/>
      <c r="F661" s="834"/>
      <c r="G661" s="834"/>
      <c r="H661" s="834"/>
      <c r="I661" s="744">
        <v>1</v>
      </c>
      <c r="J661" s="744"/>
      <c r="K661" s="744"/>
      <c r="L661" s="744">
        <v>1500</v>
      </c>
      <c r="M661" s="744">
        <v>1500</v>
      </c>
      <c r="N661" s="496"/>
      <c r="O661" s="496"/>
      <c r="P661" s="816"/>
    </row>
    <row r="662" spans="1:16" ht="24">
      <c r="A662" s="496"/>
      <c r="B662" s="496"/>
      <c r="C662" s="767" t="s">
        <v>1614</v>
      </c>
      <c r="D662" s="496"/>
      <c r="E662" s="834"/>
      <c r="F662" s="834"/>
      <c r="G662" s="834"/>
      <c r="H662" s="834"/>
      <c r="I662" s="744">
        <v>1</v>
      </c>
      <c r="J662" s="744"/>
      <c r="K662" s="744"/>
      <c r="L662" s="744">
        <v>2800</v>
      </c>
      <c r="M662" s="744">
        <v>2800</v>
      </c>
      <c r="N662" s="496"/>
      <c r="O662" s="496"/>
      <c r="P662" s="778" t="s">
        <v>186</v>
      </c>
    </row>
    <row r="663" spans="1:16" ht="24">
      <c r="A663" s="496"/>
      <c r="B663" s="496"/>
      <c r="C663" s="767" t="s">
        <v>1615</v>
      </c>
      <c r="D663" s="496"/>
      <c r="E663" s="834"/>
      <c r="F663" s="834"/>
      <c r="G663" s="834"/>
      <c r="H663" s="834"/>
      <c r="I663" s="744">
        <v>1</v>
      </c>
      <c r="J663" s="744"/>
      <c r="K663" s="744"/>
      <c r="L663" s="744">
        <v>420</v>
      </c>
      <c r="M663" s="744">
        <v>420</v>
      </c>
      <c r="N663" s="496"/>
      <c r="O663" s="496"/>
      <c r="P663" s="752" t="s">
        <v>1448</v>
      </c>
    </row>
    <row r="664" spans="1:16" ht="24">
      <c r="A664" s="496"/>
      <c r="B664" s="496"/>
      <c r="C664" s="767" t="s">
        <v>1616</v>
      </c>
      <c r="D664" s="496"/>
      <c r="E664" s="834"/>
      <c r="F664" s="834"/>
      <c r="G664" s="834"/>
      <c r="H664" s="834"/>
      <c r="I664" s="744">
        <v>1</v>
      </c>
      <c r="J664" s="744"/>
      <c r="K664" s="744"/>
      <c r="L664" s="744">
        <v>55</v>
      </c>
      <c r="M664" s="744">
        <v>55</v>
      </c>
      <c r="N664" s="496"/>
      <c r="O664" s="496"/>
      <c r="P664" s="752" t="s">
        <v>1449</v>
      </c>
    </row>
    <row r="665" spans="1:16" ht="24">
      <c r="A665" s="496"/>
      <c r="B665" s="496"/>
      <c r="C665" s="767" t="s">
        <v>1617</v>
      </c>
      <c r="D665" s="496"/>
      <c r="E665" s="834"/>
      <c r="F665" s="834"/>
      <c r="G665" s="834"/>
      <c r="H665" s="834"/>
      <c r="I665" s="744">
        <v>1</v>
      </c>
      <c r="J665" s="744"/>
      <c r="K665" s="744"/>
      <c r="L665" s="744">
        <v>350</v>
      </c>
      <c r="M665" s="744">
        <v>350</v>
      </c>
      <c r="N665" s="496"/>
      <c r="O665" s="496"/>
      <c r="P665" s="752" t="s">
        <v>1450</v>
      </c>
    </row>
    <row r="666" spans="1:16" ht="24">
      <c r="A666" s="496"/>
      <c r="B666" s="496"/>
      <c r="C666" s="767" t="s">
        <v>1618</v>
      </c>
      <c r="D666" s="496"/>
      <c r="E666" s="834"/>
      <c r="F666" s="834"/>
      <c r="G666" s="834"/>
      <c r="H666" s="834"/>
      <c r="I666" s="744">
        <v>2</v>
      </c>
      <c r="J666" s="744"/>
      <c r="K666" s="744"/>
      <c r="L666" s="744">
        <v>140</v>
      </c>
      <c r="M666" s="744">
        <v>280</v>
      </c>
      <c r="N666" s="496"/>
      <c r="O666" s="496"/>
      <c r="P666" s="752" t="s">
        <v>1451</v>
      </c>
    </row>
    <row r="667" spans="1:16" ht="24">
      <c r="A667" s="496"/>
      <c r="B667" s="496"/>
      <c r="C667" s="767" t="s">
        <v>1619</v>
      </c>
      <c r="D667" s="496"/>
      <c r="E667" s="834"/>
      <c r="F667" s="834"/>
      <c r="G667" s="834"/>
      <c r="H667" s="834"/>
      <c r="I667" s="744">
        <v>1</v>
      </c>
      <c r="J667" s="744"/>
      <c r="K667" s="744"/>
      <c r="L667" s="744">
        <v>4500</v>
      </c>
      <c r="M667" s="744">
        <v>4500</v>
      </c>
      <c r="N667" s="496"/>
      <c r="O667" s="496"/>
      <c r="P667" s="816"/>
    </row>
    <row r="668" spans="1:16" ht="24">
      <c r="A668" s="496"/>
      <c r="B668" s="496"/>
      <c r="C668" s="767" t="s">
        <v>1620</v>
      </c>
      <c r="D668" s="496"/>
      <c r="E668" s="834"/>
      <c r="F668" s="834"/>
      <c r="G668" s="834"/>
      <c r="H668" s="834"/>
      <c r="I668" s="744">
        <v>20</v>
      </c>
      <c r="J668" s="744"/>
      <c r="K668" s="744"/>
      <c r="L668" s="744">
        <v>400</v>
      </c>
      <c r="M668" s="744">
        <v>8000</v>
      </c>
      <c r="N668" s="496"/>
      <c r="O668" s="496"/>
      <c r="P668" s="816"/>
    </row>
    <row r="669" spans="1:16" ht="24">
      <c r="A669" s="496"/>
      <c r="B669" s="496"/>
      <c r="C669" s="767" t="s">
        <v>1621</v>
      </c>
      <c r="D669" s="496"/>
      <c r="E669" s="834"/>
      <c r="F669" s="834"/>
      <c r="G669" s="834"/>
      <c r="H669" s="834"/>
      <c r="I669" s="744">
        <v>10</v>
      </c>
      <c r="J669" s="744"/>
      <c r="K669" s="744"/>
      <c r="L669" s="744">
        <v>300</v>
      </c>
      <c r="M669" s="744">
        <v>3000</v>
      </c>
      <c r="N669" s="496"/>
      <c r="O669" s="496"/>
      <c r="P669" s="816"/>
    </row>
    <row r="670" spans="1:16" ht="24">
      <c r="A670" s="496"/>
      <c r="B670" s="496"/>
      <c r="C670" s="767" t="s">
        <v>1622</v>
      </c>
      <c r="D670" s="496"/>
      <c r="E670" s="834"/>
      <c r="F670" s="834"/>
      <c r="G670" s="834"/>
      <c r="H670" s="834"/>
      <c r="I670" s="744"/>
      <c r="J670" s="744"/>
      <c r="K670" s="744"/>
      <c r="L670" s="744"/>
      <c r="M670" s="744">
        <v>13845</v>
      </c>
      <c r="N670" s="496"/>
      <c r="O670" s="496"/>
      <c r="P670" s="816"/>
    </row>
    <row r="671" spans="1:16" ht="24">
      <c r="A671" s="496"/>
      <c r="B671" s="496"/>
      <c r="C671" s="767" t="s">
        <v>1623</v>
      </c>
      <c r="D671" s="496"/>
      <c r="E671" s="834"/>
      <c r="F671" s="834"/>
      <c r="G671" s="834"/>
      <c r="H671" s="834"/>
      <c r="I671" s="744"/>
      <c r="J671" s="744"/>
      <c r="K671" s="744"/>
      <c r="L671" s="744"/>
      <c r="M671" s="744">
        <v>20000</v>
      </c>
      <c r="N671" s="496"/>
      <c r="O671" s="496"/>
      <c r="P671" s="816"/>
    </row>
    <row r="672" spans="1:16" ht="24">
      <c r="A672" s="496"/>
      <c r="B672" s="496"/>
      <c r="C672" s="767" t="s">
        <v>1103</v>
      </c>
      <c r="D672" s="496"/>
      <c r="E672" s="834"/>
      <c r="F672" s="834"/>
      <c r="G672" s="834"/>
      <c r="H672" s="834"/>
      <c r="I672" s="744"/>
      <c r="J672" s="744"/>
      <c r="K672" s="744"/>
      <c r="L672" s="744"/>
      <c r="M672" s="744"/>
      <c r="N672" s="496"/>
      <c r="O672" s="496"/>
      <c r="P672" s="816"/>
    </row>
    <row r="673" spans="1:16" ht="24">
      <c r="A673" s="496"/>
      <c r="B673" s="496"/>
      <c r="C673" s="290" t="s">
        <v>1624</v>
      </c>
      <c r="D673" s="496"/>
      <c r="E673" s="834"/>
      <c r="F673" s="834"/>
      <c r="G673" s="834"/>
      <c r="H673" s="834"/>
      <c r="I673" s="744"/>
      <c r="J673" s="744"/>
      <c r="K673" s="744"/>
      <c r="L673" s="744"/>
      <c r="M673" s="744"/>
      <c r="N673" s="496"/>
      <c r="O673" s="496"/>
      <c r="P673" s="816"/>
    </row>
    <row r="674" spans="1:16" ht="24">
      <c r="A674" s="496"/>
      <c r="B674" s="496"/>
      <c r="C674" s="767" t="s">
        <v>1625</v>
      </c>
      <c r="D674" s="496"/>
      <c r="E674" s="834"/>
      <c r="F674" s="834"/>
      <c r="G674" s="834"/>
      <c r="H674" s="834"/>
      <c r="I674" s="744">
        <v>10</v>
      </c>
      <c r="J674" s="744">
        <v>1</v>
      </c>
      <c r="K674" s="744">
        <v>2</v>
      </c>
      <c r="L674" s="744">
        <v>800</v>
      </c>
      <c r="M674" s="744">
        <v>8000</v>
      </c>
      <c r="N674" s="496"/>
      <c r="O674" s="496"/>
      <c r="P674" s="816"/>
    </row>
    <row r="675" spans="1:16" ht="24">
      <c r="A675" s="496"/>
      <c r="B675" s="496"/>
      <c r="C675" s="767" t="s">
        <v>1104</v>
      </c>
      <c r="D675" s="496"/>
      <c r="E675" s="834"/>
      <c r="F675" s="834"/>
      <c r="G675" s="834"/>
      <c r="H675" s="834"/>
      <c r="I675" s="744"/>
      <c r="J675" s="744"/>
      <c r="K675" s="744"/>
      <c r="L675" s="744"/>
      <c r="M675" s="744"/>
      <c r="N675" s="496"/>
      <c r="O675" s="496"/>
      <c r="P675" s="816"/>
    </row>
    <row r="676" spans="1:16" ht="24">
      <c r="A676" s="496"/>
      <c r="B676" s="496"/>
      <c r="C676" s="767" t="s">
        <v>1626</v>
      </c>
      <c r="D676" s="496"/>
      <c r="E676" s="834"/>
      <c r="F676" s="834"/>
      <c r="G676" s="834"/>
      <c r="H676" s="834"/>
      <c r="I676" s="744">
        <v>8</v>
      </c>
      <c r="J676" s="744">
        <v>1</v>
      </c>
      <c r="K676" s="744">
        <v>4</v>
      </c>
      <c r="L676" s="744">
        <v>2500</v>
      </c>
      <c r="M676" s="744">
        <v>20000</v>
      </c>
      <c r="N676" s="496"/>
      <c r="O676" s="496"/>
      <c r="P676" s="816"/>
    </row>
    <row r="677" spans="1:16" ht="24">
      <c r="A677" s="496"/>
      <c r="B677" s="496"/>
      <c r="C677" s="767" t="s">
        <v>1105</v>
      </c>
      <c r="D677" s="496"/>
      <c r="E677" s="834"/>
      <c r="F677" s="834"/>
      <c r="G677" s="834"/>
      <c r="H677" s="834"/>
      <c r="I677" s="744"/>
      <c r="J677" s="744"/>
      <c r="K677" s="744"/>
      <c r="L677" s="744"/>
      <c r="M677" s="744"/>
      <c r="N677" s="496"/>
      <c r="O677" s="496"/>
      <c r="P677" s="816"/>
    </row>
    <row r="678" spans="1:16" ht="24">
      <c r="A678" s="496"/>
      <c r="B678" s="496"/>
      <c r="C678" s="767" t="s">
        <v>1627</v>
      </c>
      <c r="D678" s="496"/>
      <c r="E678" s="834"/>
      <c r="F678" s="834"/>
      <c r="G678" s="834"/>
      <c r="H678" s="834"/>
      <c r="I678" s="744">
        <v>16</v>
      </c>
      <c r="J678" s="744">
        <v>1</v>
      </c>
      <c r="K678" s="744">
        <v>4</v>
      </c>
      <c r="L678" s="744">
        <v>1500</v>
      </c>
      <c r="M678" s="744">
        <v>24000</v>
      </c>
      <c r="N678" s="496"/>
      <c r="O678" s="496"/>
      <c r="P678" s="816"/>
    </row>
    <row r="679" spans="1:16" ht="24">
      <c r="A679" s="496"/>
      <c r="B679" s="496"/>
      <c r="C679" s="767" t="s">
        <v>1106</v>
      </c>
      <c r="D679" s="496"/>
      <c r="E679" s="834"/>
      <c r="F679" s="834"/>
      <c r="G679" s="834"/>
      <c r="H679" s="834"/>
      <c r="I679" s="744"/>
      <c r="J679" s="744"/>
      <c r="K679" s="744"/>
      <c r="L679" s="744"/>
      <c r="M679" s="744"/>
      <c r="N679" s="496"/>
      <c r="O679" s="496"/>
      <c r="P679" s="816"/>
    </row>
    <row r="680" spans="1:16" ht="24">
      <c r="A680" s="496"/>
      <c r="B680" s="496"/>
      <c r="C680" s="767" t="s">
        <v>1628</v>
      </c>
      <c r="D680" s="496"/>
      <c r="E680" s="834"/>
      <c r="F680" s="834"/>
      <c r="G680" s="834"/>
      <c r="H680" s="834"/>
      <c r="I680" s="744">
        <v>16</v>
      </c>
      <c r="J680" s="744">
        <v>1</v>
      </c>
      <c r="K680" s="744">
        <v>4</v>
      </c>
      <c r="L680" s="744">
        <v>500</v>
      </c>
      <c r="M680" s="744">
        <v>8000</v>
      </c>
      <c r="N680" s="496"/>
      <c r="O680" s="496"/>
      <c r="P680" s="816"/>
    </row>
    <row r="681" spans="1:16" ht="24">
      <c r="A681" s="496"/>
      <c r="B681" s="496"/>
      <c r="C681" s="767" t="s">
        <v>1107</v>
      </c>
      <c r="D681" s="496"/>
      <c r="E681" s="834"/>
      <c r="F681" s="834"/>
      <c r="G681" s="834"/>
      <c r="H681" s="834"/>
      <c r="I681" s="744"/>
      <c r="J681" s="744"/>
      <c r="K681" s="744"/>
      <c r="L681" s="744"/>
      <c r="M681" s="744"/>
      <c r="N681" s="496"/>
      <c r="O681" s="496"/>
      <c r="P681" s="816"/>
    </row>
    <row r="682" spans="1:16" ht="24">
      <c r="A682" s="496"/>
      <c r="B682" s="496"/>
      <c r="C682" s="767" t="s">
        <v>1629</v>
      </c>
      <c r="D682" s="496"/>
      <c r="E682" s="834"/>
      <c r="F682" s="834"/>
      <c r="G682" s="834"/>
      <c r="H682" s="834"/>
      <c r="I682" s="744">
        <v>16</v>
      </c>
      <c r="J682" s="744">
        <v>1</v>
      </c>
      <c r="K682" s="744">
        <v>4</v>
      </c>
      <c r="L682" s="744">
        <v>1700</v>
      </c>
      <c r="M682" s="744">
        <v>27200</v>
      </c>
      <c r="N682" s="496"/>
      <c r="O682" s="496"/>
      <c r="P682" s="816"/>
    </row>
    <row r="683" spans="1:16" ht="24">
      <c r="A683" s="496"/>
      <c r="B683" s="496"/>
      <c r="C683" s="767" t="s">
        <v>1108</v>
      </c>
      <c r="D683" s="496"/>
      <c r="E683" s="834"/>
      <c r="F683" s="834"/>
      <c r="G683" s="834"/>
      <c r="H683" s="834"/>
      <c r="I683" s="744"/>
      <c r="J683" s="744"/>
      <c r="K683" s="744"/>
      <c r="L683" s="744"/>
      <c r="M683" s="744"/>
      <c r="N683" s="496"/>
      <c r="O683" s="496"/>
      <c r="P683" s="816"/>
    </row>
    <row r="684" spans="1:16" ht="24">
      <c r="A684" s="496"/>
      <c r="B684" s="496"/>
      <c r="C684" s="767" t="s">
        <v>1630</v>
      </c>
      <c r="D684" s="496"/>
      <c r="E684" s="834"/>
      <c r="F684" s="834"/>
      <c r="G684" s="834"/>
      <c r="H684" s="834"/>
      <c r="I684" s="744">
        <v>140</v>
      </c>
      <c r="J684" s="744">
        <v>1</v>
      </c>
      <c r="K684" s="744">
        <v>1</v>
      </c>
      <c r="L684" s="744">
        <v>20</v>
      </c>
      <c r="M684" s="744">
        <v>2800</v>
      </c>
      <c r="N684" s="496"/>
      <c r="O684" s="496"/>
      <c r="P684" s="816"/>
    </row>
    <row r="685" spans="1:16" ht="24">
      <c r="A685" s="496"/>
      <c r="B685" s="496"/>
      <c r="C685" s="767" t="s">
        <v>1109</v>
      </c>
      <c r="D685" s="496"/>
      <c r="E685" s="834"/>
      <c r="F685" s="834"/>
      <c r="G685" s="834"/>
      <c r="H685" s="834"/>
      <c r="I685" s="744"/>
      <c r="J685" s="744"/>
      <c r="K685" s="744"/>
      <c r="L685" s="744"/>
      <c r="M685" s="744"/>
      <c r="N685" s="496"/>
      <c r="O685" s="496"/>
      <c r="P685" s="816"/>
    </row>
    <row r="686" spans="1:16" ht="24">
      <c r="A686" s="496"/>
      <c r="B686" s="496"/>
      <c r="C686" s="767" t="s">
        <v>1631</v>
      </c>
      <c r="D686" s="496"/>
      <c r="E686" s="834"/>
      <c r="F686" s="834"/>
      <c r="G686" s="834"/>
      <c r="H686" s="834"/>
      <c r="I686" s="744">
        <v>140</v>
      </c>
      <c r="J686" s="744">
        <v>1</v>
      </c>
      <c r="K686" s="744">
        <v>3</v>
      </c>
      <c r="L686" s="744">
        <v>50</v>
      </c>
      <c r="M686" s="744">
        <v>7000</v>
      </c>
      <c r="N686" s="496"/>
      <c r="O686" s="496"/>
      <c r="P686" s="816"/>
    </row>
    <row r="687" spans="1:16" ht="24">
      <c r="A687" s="496"/>
      <c r="B687" s="496"/>
      <c r="C687" s="767" t="s">
        <v>1110</v>
      </c>
      <c r="D687" s="496"/>
      <c r="E687" s="834"/>
      <c r="F687" s="834"/>
      <c r="G687" s="834"/>
      <c r="H687" s="834"/>
      <c r="I687" s="744"/>
      <c r="J687" s="744"/>
      <c r="K687" s="744"/>
      <c r="L687" s="744"/>
      <c r="M687" s="744"/>
      <c r="N687" s="496"/>
      <c r="O687" s="496"/>
      <c r="P687" s="816"/>
    </row>
    <row r="688" spans="1:16" ht="24">
      <c r="A688" s="496"/>
      <c r="B688" s="496"/>
      <c r="C688" s="767" t="s">
        <v>1632</v>
      </c>
      <c r="D688" s="496"/>
      <c r="E688" s="834"/>
      <c r="F688" s="834"/>
      <c r="G688" s="834"/>
      <c r="H688" s="834"/>
      <c r="I688" s="744">
        <v>9</v>
      </c>
      <c r="J688" s="744">
        <v>1</v>
      </c>
      <c r="K688" s="744">
        <v>2</v>
      </c>
      <c r="L688" s="744">
        <v>1000</v>
      </c>
      <c r="M688" s="744">
        <v>9000</v>
      </c>
      <c r="N688" s="496"/>
      <c r="O688" s="496"/>
      <c r="P688" s="816"/>
    </row>
    <row r="689" spans="1:16" ht="24">
      <c r="A689" s="496"/>
      <c r="B689" s="496"/>
      <c r="C689" s="767" t="s">
        <v>1111</v>
      </c>
      <c r="D689" s="496"/>
      <c r="E689" s="834"/>
      <c r="F689" s="834"/>
      <c r="G689" s="834"/>
      <c r="H689" s="834"/>
      <c r="I689" s="744"/>
      <c r="J689" s="744"/>
      <c r="K689" s="744"/>
      <c r="L689" s="744"/>
      <c r="M689" s="744"/>
      <c r="N689" s="496"/>
      <c r="O689" s="496"/>
      <c r="P689" s="816"/>
    </row>
    <row r="690" spans="1:16" ht="24">
      <c r="A690" s="496"/>
      <c r="B690" s="496"/>
      <c r="C690" s="767" t="s">
        <v>1633</v>
      </c>
      <c r="D690" s="496"/>
      <c r="E690" s="834"/>
      <c r="F690" s="834"/>
      <c r="G690" s="834"/>
      <c r="H690" s="834"/>
      <c r="I690" s="744">
        <v>100</v>
      </c>
      <c r="J690" s="744">
        <v>1</v>
      </c>
      <c r="K690" s="744">
        <v>3</v>
      </c>
      <c r="L690" s="744">
        <v>20</v>
      </c>
      <c r="M690" s="744">
        <v>2000</v>
      </c>
      <c r="N690" s="496"/>
      <c r="O690" s="496"/>
      <c r="P690" s="816"/>
    </row>
    <row r="691" spans="1:16" ht="24">
      <c r="A691" s="496"/>
      <c r="B691" s="496"/>
      <c r="C691" s="767" t="s">
        <v>1634</v>
      </c>
      <c r="D691" s="496"/>
      <c r="E691" s="834"/>
      <c r="F691" s="834"/>
      <c r="G691" s="834"/>
      <c r="H691" s="834"/>
      <c r="I691" s="744">
        <v>200</v>
      </c>
      <c r="J691" s="744">
        <v>1</v>
      </c>
      <c r="K691" s="744">
        <v>1</v>
      </c>
      <c r="L691" s="744">
        <v>5</v>
      </c>
      <c r="M691" s="744">
        <v>1000</v>
      </c>
      <c r="N691" s="496"/>
      <c r="O691" s="496"/>
      <c r="P691" s="816"/>
    </row>
    <row r="692" spans="1:16" ht="24">
      <c r="A692" s="496"/>
      <c r="B692" s="496"/>
      <c r="C692" s="767" t="s">
        <v>1635</v>
      </c>
      <c r="D692" s="496"/>
      <c r="E692" s="834"/>
      <c r="F692" s="834"/>
      <c r="G692" s="834"/>
      <c r="H692" s="834"/>
      <c r="I692" s="744"/>
      <c r="J692" s="744"/>
      <c r="K692" s="744"/>
      <c r="L692" s="744"/>
      <c r="M692" s="744"/>
      <c r="N692" s="496"/>
      <c r="O692" s="496"/>
      <c r="P692" s="816"/>
    </row>
    <row r="693" spans="1:16" ht="24">
      <c r="A693" s="496"/>
      <c r="B693" s="496"/>
      <c r="C693" s="767" t="s">
        <v>1636</v>
      </c>
      <c r="D693" s="496"/>
      <c r="E693" s="834"/>
      <c r="F693" s="834"/>
      <c r="G693" s="834"/>
      <c r="H693" s="834"/>
      <c r="I693" s="744">
        <v>200</v>
      </c>
      <c r="J693" s="744">
        <v>1</v>
      </c>
      <c r="K693" s="744">
        <v>1</v>
      </c>
      <c r="L693" s="744">
        <v>5</v>
      </c>
      <c r="M693" s="744">
        <v>1000</v>
      </c>
      <c r="N693" s="496"/>
      <c r="O693" s="496"/>
      <c r="P693" s="816"/>
    </row>
    <row r="694" spans="1:16" ht="24">
      <c r="A694" s="496"/>
      <c r="B694" s="496"/>
      <c r="C694" s="767" t="s">
        <v>1635</v>
      </c>
      <c r="D694" s="496"/>
      <c r="E694" s="834"/>
      <c r="F694" s="834"/>
      <c r="G694" s="834"/>
      <c r="H694" s="834"/>
      <c r="I694" s="744"/>
      <c r="J694" s="744"/>
      <c r="K694" s="744"/>
      <c r="L694" s="744"/>
      <c r="M694" s="744"/>
      <c r="N694" s="496"/>
      <c r="O694" s="496"/>
      <c r="P694" s="816"/>
    </row>
    <row r="695" spans="1:16" ht="24">
      <c r="A695" s="496"/>
      <c r="B695" s="496"/>
      <c r="C695" s="767" t="s">
        <v>1637</v>
      </c>
      <c r="D695" s="496"/>
      <c r="E695" s="834"/>
      <c r="F695" s="834"/>
      <c r="G695" s="834"/>
      <c r="H695" s="834"/>
      <c r="I695" s="744">
        <v>3</v>
      </c>
      <c r="J695" s="744">
        <v>1</v>
      </c>
      <c r="K695" s="744">
        <v>2</v>
      </c>
      <c r="L695" s="744">
        <v>3000</v>
      </c>
      <c r="M695" s="744">
        <v>9000</v>
      </c>
      <c r="N695" s="496"/>
      <c r="O695" s="496"/>
      <c r="P695" s="816"/>
    </row>
    <row r="696" spans="1:16" ht="24">
      <c r="A696" s="496"/>
      <c r="B696" s="496"/>
      <c r="C696" s="767" t="s">
        <v>1638</v>
      </c>
      <c r="D696" s="496"/>
      <c r="E696" s="834"/>
      <c r="F696" s="834"/>
      <c r="G696" s="834"/>
      <c r="H696" s="834"/>
      <c r="I696" s="744">
        <v>3</v>
      </c>
      <c r="J696" s="744">
        <v>1</v>
      </c>
      <c r="K696" s="744">
        <v>2</v>
      </c>
      <c r="L696" s="744">
        <v>3000</v>
      </c>
      <c r="M696" s="744">
        <v>9000</v>
      </c>
      <c r="N696" s="496"/>
      <c r="O696" s="496"/>
      <c r="P696" s="816"/>
    </row>
    <row r="697" spans="1:16" ht="24">
      <c r="A697" s="496"/>
      <c r="B697" s="496"/>
      <c r="C697" s="767" t="s">
        <v>1639</v>
      </c>
      <c r="D697" s="496"/>
      <c r="E697" s="834"/>
      <c r="F697" s="834"/>
      <c r="G697" s="834"/>
      <c r="H697" s="834"/>
      <c r="I697" s="744">
        <v>120</v>
      </c>
      <c r="J697" s="744">
        <v>1</v>
      </c>
      <c r="K697" s="744">
        <v>1</v>
      </c>
      <c r="L697" s="744">
        <v>30</v>
      </c>
      <c r="M697" s="744">
        <v>3600</v>
      </c>
      <c r="N697" s="496"/>
      <c r="O697" s="496"/>
      <c r="P697" s="816"/>
    </row>
    <row r="698" spans="1:16" ht="24">
      <c r="A698" s="496"/>
      <c r="B698" s="496"/>
      <c r="C698" s="767" t="s">
        <v>1640</v>
      </c>
      <c r="D698" s="496"/>
      <c r="E698" s="834"/>
      <c r="F698" s="834"/>
      <c r="G698" s="834"/>
      <c r="H698" s="834"/>
      <c r="I698" s="744">
        <v>120</v>
      </c>
      <c r="J698" s="744">
        <v>1</v>
      </c>
      <c r="K698" s="744">
        <v>1</v>
      </c>
      <c r="L698" s="744">
        <v>10</v>
      </c>
      <c r="M698" s="744">
        <v>1200</v>
      </c>
      <c r="N698" s="496"/>
      <c r="O698" s="496"/>
      <c r="P698" s="816"/>
    </row>
    <row r="699" spans="1:16" ht="24">
      <c r="A699" s="496"/>
      <c r="B699" s="496"/>
      <c r="C699" s="767" t="s">
        <v>1641</v>
      </c>
      <c r="D699" s="496"/>
      <c r="E699" s="834"/>
      <c r="F699" s="834"/>
      <c r="G699" s="834"/>
      <c r="H699" s="834"/>
      <c r="I699" s="744">
        <v>2</v>
      </c>
      <c r="J699" s="744">
        <v>1</v>
      </c>
      <c r="K699" s="744">
        <v>1</v>
      </c>
      <c r="L699" s="744">
        <v>3000</v>
      </c>
      <c r="M699" s="744">
        <v>6000</v>
      </c>
      <c r="N699" s="496"/>
      <c r="O699" s="496"/>
      <c r="P699" s="816"/>
    </row>
    <row r="700" spans="1:16" ht="24">
      <c r="A700" s="496"/>
      <c r="B700" s="496"/>
      <c r="C700" s="767" t="s">
        <v>1642</v>
      </c>
      <c r="D700" s="496"/>
      <c r="E700" s="834"/>
      <c r="F700" s="834"/>
      <c r="G700" s="834"/>
      <c r="H700" s="834"/>
      <c r="I700" s="744"/>
      <c r="J700" s="744"/>
      <c r="K700" s="744"/>
      <c r="L700" s="744"/>
      <c r="M700" s="744"/>
      <c r="N700" s="496"/>
      <c r="O700" s="496"/>
      <c r="P700" s="816"/>
    </row>
    <row r="701" spans="1:16" ht="24">
      <c r="A701" s="496"/>
      <c r="B701" s="496"/>
      <c r="C701" s="767" t="s">
        <v>1643</v>
      </c>
      <c r="D701" s="496"/>
      <c r="E701" s="834"/>
      <c r="F701" s="834"/>
      <c r="G701" s="834"/>
      <c r="H701" s="834"/>
      <c r="I701" s="744">
        <v>1</v>
      </c>
      <c r="J701" s="744">
        <v>1</v>
      </c>
      <c r="K701" s="744">
        <v>1</v>
      </c>
      <c r="L701" s="744">
        <v>30000</v>
      </c>
      <c r="M701" s="744">
        <v>30000</v>
      </c>
      <c r="N701" s="496"/>
      <c r="O701" s="496"/>
      <c r="P701" s="816"/>
    </row>
    <row r="702" spans="1:16" ht="24">
      <c r="A702" s="496"/>
      <c r="B702" s="496"/>
      <c r="C702" s="290" t="s">
        <v>1644</v>
      </c>
      <c r="D702" s="496"/>
      <c r="E702" s="834"/>
      <c r="F702" s="834"/>
      <c r="G702" s="834"/>
      <c r="H702" s="834"/>
      <c r="I702" s="744">
        <v>1</v>
      </c>
      <c r="J702" s="744">
        <v>1</v>
      </c>
      <c r="K702" s="744"/>
      <c r="L702" s="744">
        <v>28800</v>
      </c>
      <c r="M702" s="744">
        <v>28800</v>
      </c>
      <c r="N702" s="496"/>
      <c r="O702" s="496"/>
      <c r="P702" s="816"/>
    </row>
    <row r="703" spans="1:16" ht="24">
      <c r="A703" s="496"/>
      <c r="B703" s="496"/>
      <c r="C703" s="318" t="s">
        <v>1726</v>
      </c>
      <c r="D703" s="496"/>
      <c r="E703" s="834"/>
      <c r="F703" s="834"/>
      <c r="G703" s="834"/>
      <c r="H703" s="834"/>
      <c r="I703" s="780"/>
      <c r="J703" s="780"/>
      <c r="K703" s="780"/>
      <c r="L703" s="745"/>
      <c r="M703" s="806">
        <f>SUM(M705:M723)</f>
        <v>468000</v>
      </c>
      <c r="N703" s="496"/>
      <c r="O703" s="496"/>
      <c r="P703" s="816"/>
    </row>
    <row r="704" spans="1:16" ht="24">
      <c r="A704" s="496"/>
      <c r="B704" s="496"/>
      <c r="C704" s="318" t="s">
        <v>1112</v>
      </c>
      <c r="D704" s="496"/>
      <c r="E704" s="834"/>
      <c r="F704" s="834"/>
      <c r="G704" s="834"/>
      <c r="H704" s="834"/>
      <c r="I704" s="780"/>
      <c r="J704" s="780"/>
      <c r="K704" s="780"/>
      <c r="L704" s="745"/>
      <c r="M704" s="745"/>
      <c r="N704" s="496"/>
      <c r="O704" s="496"/>
      <c r="P704" s="778" t="s">
        <v>185</v>
      </c>
    </row>
    <row r="705" spans="1:16" ht="24">
      <c r="A705" s="496"/>
      <c r="B705" s="496"/>
      <c r="C705" s="290" t="s">
        <v>931</v>
      </c>
      <c r="D705" s="496"/>
      <c r="E705" s="834"/>
      <c r="F705" s="834"/>
      <c r="G705" s="834"/>
      <c r="H705" s="834"/>
      <c r="I705" s="744">
        <v>1</v>
      </c>
      <c r="J705" s="744">
        <v>1</v>
      </c>
      <c r="K705" s="744"/>
      <c r="L705" s="744">
        <v>46800</v>
      </c>
      <c r="M705" s="744">
        <v>46800</v>
      </c>
      <c r="N705" s="496"/>
      <c r="O705" s="496"/>
      <c r="P705" s="752" t="s">
        <v>1452</v>
      </c>
    </row>
    <row r="706" spans="1:16" ht="24">
      <c r="A706" s="496"/>
      <c r="B706" s="496"/>
      <c r="C706" s="290" t="s">
        <v>1645</v>
      </c>
      <c r="D706" s="496"/>
      <c r="E706" s="834"/>
      <c r="F706" s="834"/>
      <c r="G706" s="834"/>
      <c r="H706" s="834"/>
      <c r="I706" s="744"/>
      <c r="J706" s="744"/>
      <c r="K706" s="744"/>
      <c r="L706" s="744">
        <v>73000</v>
      </c>
      <c r="M706" s="744">
        <v>73000</v>
      </c>
      <c r="N706" s="496"/>
      <c r="O706" s="496"/>
      <c r="P706" s="752" t="s">
        <v>1453</v>
      </c>
    </row>
    <row r="707" spans="1:16" ht="24">
      <c r="A707" s="496"/>
      <c r="B707" s="496"/>
      <c r="C707" s="290" t="s">
        <v>1646</v>
      </c>
      <c r="D707" s="496"/>
      <c r="E707" s="834"/>
      <c r="F707" s="834"/>
      <c r="G707" s="834"/>
      <c r="H707" s="834"/>
      <c r="I707" s="744"/>
      <c r="J707" s="744"/>
      <c r="K707" s="744"/>
      <c r="L707" s="744">
        <v>30000</v>
      </c>
      <c r="M707" s="744">
        <v>30000</v>
      </c>
      <c r="N707" s="496"/>
      <c r="O707" s="496"/>
      <c r="P707" s="752" t="s">
        <v>1454</v>
      </c>
    </row>
    <row r="708" spans="1:16" ht="24">
      <c r="A708" s="496"/>
      <c r="B708" s="496"/>
      <c r="C708" s="290" t="s">
        <v>1647</v>
      </c>
      <c r="D708" s="496"/>
      <c r="E708" s="834"/>
      <c r="F708" s="834"/>
      <c r="G708" s="834"/>
      <c r="H708" s="834"/>
      <c r="I708" s="744"/>
      <c r="J708" s="744"/>
      <c r="K708" s="744"/>
      <c r="L708" s="744">
        <v>65000</v>
      </c>
      <c r="M708" s="744">
        <v>65000</v>
      </c>
      <c r="N708" s="496"/>
      <c r="O708" s="496"/>
      <c r="P708" s="752" t="s">
        <v>1455</v>
      </c>
    </row>
    <row r="709" spans="1:16" ht="24">
      <c r="A709" s="496"/>
      <c r="B709" s="496"/>
      <c r="C709" s="290" t="s">
        <v>1113</v>
      </c>
      <c r="D709" s="496"/>
      <c r="E709" s="834"/>
      <c r="F709" s="834"/>
      <c r="G709" s="834"/>
      <c r="H709" s="834"/>
      <c r="I709" s="744"/>
      <c r="J709" s="744"/>
      <c r="K709" s="744"/>
      <c r="L709" s="744"/>
      <c r="M709" s="744"/>
      <c r="N709" s="496"/>
      <c r="O709" s="496"/>
      <c r="P709" s="752" t="s">
        <v>1456</v>
      </c>
    </row>
    <row r="710" spans="1:16" ht="24">
      <c r="A710" s="496"/>
      <c r="B710" s="496"/>
      <c r="C710" s="290" t="s">
        <v>1648</v>
      </c>
      <c r="D710" s="496"/>
      <c r="E710" s="834"/>
      <c r="F710" s="834"/>
      <c r="G710" s="834"/>
      <c r="H710" s="834"/>
      <c r="I710" s="744"/>
      <c r="J710" s="744">
        <v>4</v>
      </c>
      <c r="K710" s="744">
        <v>5</v>
      </c>
      <c r="L710" s="744">
        <v>12000</v>
      </c>
      <c r="M710" s="744">
        <v>60000</v>
      </c>
      <c r="N710" s="496"/>
      <c r="O710" s="496"/>
      <c r="P710" s="752" t="s">
        <v>1457</v>
      </c>
    </row>
    <row r="711" spans="1:16" ht="24">
      <c r="A711" s="496"/>
      <c r="B711" s="496"/>
      <c r="C711" s="290" t="s">
        <v>1114</v>
      </c>
      <c r="D711" s="496"/>
      <c r="E711" s="834"/>
      <c r="F711" s="834"/>
      <c r="G711" s="834"/>
      <c r="H711" s="834"/>
      <c r="I711" s="744"/>
      <c r="J711" s="744"/>
      <c r="K711" s="744"/>
      <c r="L711" s="744"/>
      <c r="M711" s="744"/>
      <c r="N711" s="496"/>
      <c r="O711" s="496"/>
      <c r="P711" s="752" t="s">
        <v>1458</v>
      </c>
    </row>
    <row r="712" spans="1:16" ht="24">
      <c r="A712" s="496"/>
      <c r="B712" s="496"/>
      <c r="C712" s="290" t="s">
        <v>1649</v>
      </c>
      <c r="D712" s="496"/>
      <c r="E712" s="834"/>
      <c r="F712" s="834"/>
      <c r="G712" s="834"/>
      <c r="H712" s="834"/>
      <c r="I712" s="744"/>
      <c r="J712" s="744"/>
      <c r="K712" s="744"/>
      <c r="L712" s="744">
        <v>65000</v>
      </c>
      <c r="M712" s="744">
        <v>65000</v>
      </c>
      <c r="N712" s="496"/>
      <c r="O712" s="496"/>
      <c r="P712" s="752" t="s">
        <v>1459</v>
      </c>
    </row>
    <row r="713" spans="1:16" ht="24">
      <c r="A713" s="496"/>
      <c r="B713" s="496"/>
      <c r="C713" s="290" t="s">
        <v>1115</v>
      </c>
      <c r="D713" s="496"/>
      <c r="E713" s="834"/>
      <c r="F713" s="834"/>
      <c r="G713" s="834"/>
      <c r="H713" s="834"/>
      <c r="I713" s="744"/>
      <c r="J713" s="744"/>
      <c r="K713" s="744"/>
      <c r="L713" s="744"/>
      <c r="M713" s="744"/>
      <c r="N713" s="496"/>
      <c r="O713" s="496"/>
      <c r="P713" s="816"/>
    </row>
    <row r="714" spans="1:16" ht="24">
      <c r="A714" s="496"/>
      <c r="B714" s="496"/>
      <c r="C714" s="290" t="s">
        <v>1650</v>
      </c>
      <c r="D714" s="496"/>
      <c r="E714" s="834"/>
      <c r="F714" s="834"/>
      <c r="G714" s="834"/>
      <c r="H714" s="834"/>
      <c r="I714" s="744"/>
      <c r="J714" s="744"/>
      <c r="K714" s="744"/>
      <c r="L714" s="744">
        <v>5400</v>
      </c>
      <c r="M714" s="744">
        <v>5400</v>
      </c>
      <c r="N714" s="496"/>
      <c r="O714" s="496"/>
      <c r="P714" s="778" t="s">
        <v>186</v>
      </c>
    </row>
    <row r="715" spans="1:16" ht="24">
      <c r="A715" s="496"/>
      <c r="B715" s="496"/>
      <c r="C715" s="290" t="s">
        <v>1651</v>
      </c>
      <c r="D715" s="496"/>
      <c r="E715" s="834"/>
      <c r="F715" s="834"/>
      <c r="G715" s="834"/>
      <c r="H715" s="834"/>
      <c r="I715" s="744"/>
      <c r="J715" s="744"/>
      <c r="K715" s="744"/>
      <c r="L715" s="744">
        <v>7000</v>
      </c>
      <c r="M715" s="744">
        <v>7000</v>
      </c>
      <c r="N715" s="496"/>
      <c r="O715" s="496"/>
      <c r="P715" s="752" t="s">
        <v>1460</v>
      </c>
    </row>
    <row r="716" spans="1:16" ht="24">
      <c r="A716" s="496"/>
      <c r="B716" s="496"/>
      <c r="C716" s="290" t="s">
        <v>1652</v>
      </c>
      <c r="D716" s="496"/>
      <c r="E716" s="834"/>
      <c r="F716" s="834"/>
      <c r="G716" s="834"/>
      <c r="H716" s="834"/>
      <c r="I716" s="744"/>
      <c r="J716" s="744"/>
      <c r="K716" s="744"/>
      <c r="L716" s="744">
        <v>6000</v>
      </c>
      <c r="M716" s="744">
        <v>6000</v>
      </c>
      <c r="N716" s="496"/>
      <c r="O716" s="496"/>
      <c r="P716" s="752" t="s">
        <v>1461</v>
      </c>
    </row>
    <row r="717" spans="1:16" ht="24">
      <c r="A717" s="496"/>
      <c r="B717" s="496"/>
      <c r="C717" s="290" t="s">
        <v>1116</v>
      </c>
      <c r="D717" s="496"/>
      <c r="E717" s="834"/>
      <c r="F717" s="834"/>
      <c r="G717" s="834"/>
      <c r="H717" s="834"/>
      <c r="I717" s="744"/>
      <c r="J717" s="744"/>
      <c r="K717" s="744"/>
      <c r="L717" s="744"/>
      <c r="M717" s="744"/>
      <c r="N717" s="496"/>
      <c r="O717" s="496"/>
      <c r="P717" s="752" t="s">
        <v>1462</v>
      </c>
    </row>
    <row r="718" spans="1:16" ht="24">
      <c r="A718" s="496"/>
      <c r="B718" s="496"/>
      <c r="C718" s="290" t="s">
        <v>1654</v>
      </c>
      <c r="D718" s="496"/>
      <c r="E718" s="834"/>
      <c r="F718" s="834"/>
      <c r="G718" s="834"/>
      <c r="H718" s="834"/>
      <c r="I718" s="744"/>
      <c r="J718" s="744"/>
      <c r="K718" s="744"/>
      <c r="L718" s="744">
        <v>25000</v>
      </c>
      <c r="M718" s="744">
        <v>25000</v>
      </c>
      <c r="N718" s="496"/>
      <c r="O718" s="496"/>
      <c r="P718" s="752" t="s">
        <v>1463</v>
      </c>
    </row>
    <row r="719" spans="1:16" ht="24">
      <c r="A719" s="496"/>
      <c r="B719" s="496"/>
      <c r="C719" s="290" t="s">
        <v>1653</v>
      </c>
      <c r="D719" s="496"/>
      <c r="E719" s="834"/>
      <c r="F719" s="834"/>
      <c r="G719" s="834"/>
      <c r="H719" s="834"/>
      <c r="I719" s="744"/>
      <c r="J719" s="744"/>
      <c r="K719" s="744"/>
      <c r="L719" s="744"/>
      <c r="M719" s="744"/>
      <c r="N719" s="496"/>
      <c r="O719" s="496"/>
      <c r="P719" s="752" t="s">
        <v>1464</v>
      </c>
    </row>
    <row r="720" spans="1:16" ht="24">
      <c r="A720" s="496"/>
      <c r="B720" s="496"/>
      <c r="C720" s="290" t="s">
        <v>1655</v>
      </c>
      <c r="D720" s="496"/>
      <c r="E720" s="834"/>
      <c r="F720" s="834"/>
      <c r="G720" s="834"/>
      <c r="H720" s="834"/>
      <c r="I720" s="744"/>
      <c r="J720" s="744"/>
      <c r="K720" s="744"/>
      <c r="L720" s="744">
        <v>12000</v>
      </c>
      <c r="M720" s="744">
        <v>12000</v>
      </c>
      <c r="N720" s="496"/>
      <c r="O720" s="496"/>
      <c r="P720" s="752" t="s">
        <v>1465</v>
      </c>
    </row>
    <row r="721" spans="1:16" ht="24">
      <c r="A721" s="496"/>
      <c r="B721" s="496"/>
      <c r="C721" s="290" t="s">
        <v>1656</v>
      </c>
      <c r="D721" s="496"/>
      <c r="E721" s="834"/>
      <c r="F721" s="834"/>
      <c r="G721" s="834"/>
      <c r="H721" s="834"/>
      <c r="I721" s="744"/>
      <c r="J721" s="744"/>
      <c r="K721" s="744"/>
      <c r="L721" s="744">
        <v>21000</v>
      </c>
      <c r="M721" s="744">
        <v>21000</v>
      </c>
      <c r="N721" s="496"/>
      <c r="O721" s="496"/>
      <c r="P721" s="816"/>
    </row>
    <row r="722" spans="1:16" ht="24">
      <c r="A722" s="496"/>
      <c r="B722" s="496"/>
      <c r="C722" s="290" t="s">
        <v>1657</v>
      </c>
      <c r="D722" s="496"/>
      <c r="E722" s="834"/>
      <c r="F722" s="834"/>
      <c r="G722" s="834"/>
      <c r="H722" s="834"/>
      <c r="I722" s="744"/>
      <c r="J722" s="744"/>
      <c r="K722" s="744"/>
      <c r="L722" s="744">
        <v>5000</v>
      </c>
      <c r="M722" s="744">
        <v>5000</v>
      </c>
      <c r="N722" s="496"/>
      <c r="O722" s="496"/>
      <c r="P722" s="816"/>
    </row>
    <row r="723" spans="1:16" ht="24">
      <c r="A723" s="496"/>
      <c r="B723" s="496"/>
      <c r="C723" s="290" t="s">
        <v>1658</v>
      </c>
      <c r="D723" s="496"/>
      <c r="E723" s="834"/>
      <c r="F723" s="834"/>
      <c r="G723" s="834"/>
      <c r="H723" s="834"/>
      <c r="I723" s="744"/>
      <c r="J723" s="744"/>
      <c r="K723" s="744"/>
      <c r="L723" s="744">
        <v>46800</v>
      </c>
      <c r="M723" s="744">
        <v>46800</v>
      </c>
      <c r="N723" s="496"/>
      <c r="O723" s="496"/>
      <c r="P723" s="816"/>
    </row>
    <row r="724" spans="1:16" ht="24">
      <c r="A724" s="496"/>
      <c r="B724" s="496"/>
      <c r="C724" s="751" t="s">
        <v>1117</v>
      </c>
      <c r="D724" s="496"/>
      <c r="E724" s="834"/>
      <c r="F724" s="834"/>
      <c r="G724" s="834"/>
      <c r="H724" s="834"/>
      <c r="I724" s="780"/>
      <c r="J724" s="780"/>
      <c r="K724" s="780"/>
      <c r="L724" s="745"/>
      <c r="M724" s="806">
        <f>SUM(M726:M736)</f>
        <v>104500</v>
      </c>
      <c r="N724" s="496"/>
      <c r="O724" s="496"/>
      <c r="P724" s="816"/>
    </row>
    <row r="725" spans="1:16" ht="24">
      <c r="A725" s="496"/>
      <c r="B725" s="496"/>
      <c r="C725" s="751" t="s">
        <v>1118</v>
      </c>
      <c r="D725" s="496"/>
      <c r="E725" s="834"/>
      <c r="F725" s="834"/>
      <c r="G725" s="834"/>
      <c r="H725" s="834"/>
      <c r="I725" s="780"/>
      <c r="J725" s="780"/>
      <c r="K725" s="780"/>
      <c r="L725" s="745"/>
      <c r="M725" s="745"/>
      <c r="N725" s="496"/>
      <c r="O725" s="496"/>
      <c r="P725" s="778" t="s">
        <v>185</v>
      </c>
    </row>
    <row r="726" spans="1:16" ht="24">
      <c r="A726" s="496"/>
      <c r="B726" s="496"/>
      <c r="C726" s="767" t="s">
        <v>1659</v>
      </c>
      <c r="D726" s="496"/>
      <c r="E726" s="834"/>
      <c r="F726" s="834"/>
      <c r="G726" s="834"/>
      <c r="H726" s="834"/>
      <c r="I726" s="290">
        <v>1</v>
      </c>
      <c r="J726" s="290"/>
      <c r="K726" s="290"/>
      <c r="L726" s="824">
        <v>20000</v>
      </c>
      <c r="M726" s="824">
        <v>20000</v>
      </c>
      <c r="N726" s="496"/>
      <c r="O726" s="496"/>
      <c r="P726" s="752" t="s">
        <v>1466</v>
      </c>
    </row>
    <row r="727" spans="1:16" ht="24">
      <c r="A727" s="496"/>
      <c r="B727" s="496"/>
      <c r="C727" s="767" t="s">
        <v>1660</v>
      </c>
      <c r="D727" s="496"/>
      <c r="E727" s="834"/>
      <c r="F727" s="834"/>
      <c r="G727" s="834"/>
      <c r="H727" s="834"/>
      <c r="I727" s="290">
        <v>1</v>
      </c>
      <c r="J727" s="290">
        <v>2</v>
      </c>
      <c r="K727" s="290"/>
      <c r="L727" s="824">
        <v>10000</v>
      </c>
      <c r="M727" s="824">
        <v>20000</v>
      </c>
      <c r="N727" s="496"/>
      <c r="O727" s="496"/>
      <c r="P727" s="752" t="s">
        <v>1467</v>
      </c>
    </row>
    <row r="728" spans="1:16" ht="24">
      <c r="A728" s="496"/>
      <c r="B728" s="496"/>
      <c r="C728" s="767" t="s">
        <v>1119</v>
      </c>
      <c r="D728" s="496"/>
      <c r="E728" s="834"/>
      <c r="F728" s="834"/>
      <c r="G728" s="834"/>
      <c r="H728" s="834"/>
      <c r="I728" s="290"/>
      <c r="J728" s="290"/>
      <c r="K728" s="290"/>
      <c r="L728" s="824"/>
      <c r="M728" s="824"/>
      <c r="N728" s="496"/>
      <c r="O728" s="496"/>
      <c r="P728" s="752" t="s">
        <v>1468</v>
      </c>
    </row>
    <row r="729" spans="1:16" ht="24">
      <c r="A729" s="496"/>
      <c r="B729" s="496"/>
      <c r="C729" s="767" t="s">
        <v>1661</v>
      </c>
      <c r="D729" s="496"/>
      <c r="E729" s="834"/>
      <c r="F729" s="834"/>
      <c r="G729" s="834"/>
      <c r="H729" s="834"/>
      <c r="I729" s="290">
        <v>1</v>
      </c>
      <c r="J729" s="290">
        <v>40</v>
      </c>
      <c r="K729" s="290"/>
      <c r="L729" s="824">
        <v>500</v>
      </c>
      <c r="M729" s="824">
        <v>20000</v>
      </c>
      <c r="N729" s="496"/>
      <c r="O729" s="496"/>
      <c r="P729" s="752" t="s">
        <v>1469</v>
      </c>
    </row>
    <row r="730" spans="1:16" ht="24">
      <c r="A730" s="496"/>
      <c r="B730" s="496"/>
      <c r="C730" s="767" t="s">
        <v>1662</v>
      </c>
      <c r="D730" s="496"/>
      <c r="E730" s="834"/>
      <c r="F730" s="834"/>
      <c r="G730" s="834"/>
      <c r="H730" s="834"/>
      <c r="I730" s="744">
        <v>1</v>
      </c>
      <c r="J730" s="744">
        <v>50</v>
      </c>
      <c r="K730" s="744"/>
      <c r="L730" s="744">
        <v>130</v>
      </c>
      <c r="M730" s="744">
        <v>6500</v>
      </c>
      <c r="N730" s="496"/>
      <c r="O730" s="496"/>
      <c r="P730" s="752" t="s">
        <v>1470</v>
      </c>
    </row>
    <row r="731" spans="1:16" ht="24">
      <c r="A731" s="496"/>
      <c r="B731" s="496"/>
      <c r="C731" s="767" t="s">
        <v>1120</v>
      </c>
      <c r="D731" s="496"/>
      <c r="E731" s="834"/>
      <c r="F731" s="834"/>
      <c r="G731" s="834"/>
      <c r="H731" s="834"/>
      <c r="I731" s="744"/>
      <c r="J731" s="744"/>
      <c r="K731" s="744"/>
      <c r="L731" s="744"/>
      <c r="M731" s="744"/>
      <c r="N731" s="496"/>
      <c r="O731" s="496"/>
      <c r="P731" s="752" t="s">
        <v>1471</v>
      </c>
    </row>
    <row r="732" spans="1:16" ht="24">
      <c r="A732" s="496"/>
      <c r="B732" s="496"/>
      <c r="C732" s="767" t="s">
        <v>1663</v>
      </c>
      <c r="D732" s="496"/>
      <c r="E732" s="834"/>
      <c r="F732" s="834"/>
      <c r="G732" s="834"/>
      <c r="H732" s="834"/>
      <c r="I732" s="744">
        <v>1</v>
      </c>
      <c r="J732" s="744">
        <v>50</v>
      </c>
      <c r="K732" s="744"/>
      <c r="L732" s="744">
        <v>100</v>
      </c>
      <c r="M732" s="744">
        <v>5000</v>
      </c>
      <c r="N732" s="496"/>
      <c r="O732" s="496"/>
      <c r="P732" s="752" t="s">
        <v>1472</v>
      </c>
    </row>
    <row r="733" spans="1:16" ht="24">
      <c r="A733" s="496"/>
      <c r="B733" s="496"/>
      <c r="C733" s="767" t="s">
        <v>1577</v>
      </c>
      <c r="D733" s="496"/>
      <c r="E733" s="834"/>
      <c r="F733" s="834"/>
      <c r="G733" s="834"/>
      <c r="H733" s="834"/>
      <c r="I733" s="744"/>
      <c r="J733" s="744"/>
      <c r="K733" s="744"/>
      <c r="L733" s="744"/>
      <c r="M733" s="744">
        <v>18960</v>
      </c>
      <c r="N733" s="496"/>
      <c r="O733" s="496"/>
      <c r="P733" s="752" t="s">
        <v>1473</v>
      </c>
    </row>
    <row r="734" spans="1:16" ht="24">
      <c r="A734" s="496"/>
      <c r="B734" s="496"/>
      <c r="C734" s="768" t="s">
        <v>1664</v>
      </c>
      <c r="D734" s="496"/>
      <c r="E734" s="834"/>
      <c r="F734" s="834"/>
      <c r="G734" s="834"/>
      <c r="H734" s="834"/>
      <c r="I734" s="744">
        <v>1</v>
      </c>
      <c r="J734" s="744"/>
      <c r="K734" s="744"/>
      <c r="L734" s="744">
        <v>1590</v>
      </c>
      <c r="M734" s="744">
        <v>1590</v>
      </c>
      <c r="N734" s="496"/>
      <c r="O734" s="496"/>
      <c r="P734" s="752" t="s">
        <v>1474</v>
      </c>
    </row>
    <row r="735" spans="1:16" ht="24">
      <c r="A735" s="496"/>
      <c r="B735" s="496"/>
      <c r="C735" s="768" t="s">
        <v>1665</v>
      </c>
      <c r="D735" s="496"/>
      <c r="E735" s="834"/>
      <c r="F735" s="834"/>
      <c r="G735" s="834"/>
      <c r="H735" s="834"/>
      <c r="I735" s="744">
        <v>1</v>
      </c>
      <c r="J735" s="744"/>
      <c r="K735" s="744"/>
      <c r="L735" s="744">
        <v>2000</v>
      </c>
      <c r="M735" s="744">
        <v>2000</v>
      </c>
      <c r="N735" s="496"/>
      <c r="O735" s="496"/>
      <c r="P735" s="752" t="s">
        <v>1475</v>
      </c>
    </row>
    <row r="736" spans="1:16" ht="24">
      <c r="A736" s="496"/>
      <c r="B736" s="496"/>
      <c r="C736" s="767" t="s">
        <v>1666</v>
      </c>
      <c r="D736" s="496"/>
      <c r="E736" s="834"/>
      <c r="F736" s="834"/>
      <c r="G736" s="834"/>
      <c r="H736" s="834"/>
      <c r="I736" s="744">
        <v>1</v>
      </c>
      <c r="J736" s="744"/>
      <c r="K736" s="744"/>
      <c r="L736" s="744">
        <v>10450</v>
      </c>
      <c r="M736" s="744">
        <v>10450</v>
      </c>
      <c r="N736" s="496"/>
      <c r="O736" s="496"/>
      <c r="P736" s="752" t="s">
        <v>1476</v>
      </c>
    </row>
    <row r="737" spans="1:16" ht="24">
      <c r="A737" s="496"/>
      <c r="B737" s="496"/>
      <c r="C737" s="760"/>
      <c r="D737" s="496"/>
      <c r="E737" s="834"/>
      <c r="F737" s="834"/>
      <c r="G737" s="834"/>
      <c r="H737" s="834"/>
      <c r="I737" s="780"/>
      <c r="J737" s="780"/>
      <c r="K737" s="780"/>
      <c r="L737" s="745"/>
      <c r="M737" s="745"/>
      <c r="N737" s="496"/>
      <c r="O737" s="496"/>
      <c r="P737" s="752" t="s">
        <v>1477</v>
      </c>
    </row>
    <row r="738" spans="1:16" ht="24">
      <c r="A738" s="496"/>
      <c r="B738" s="496"/>
      <c r="C738" s="760"/>
      <c r="D738" s="496"/>
      <c r="E738" s="834"/>
      <c r="F738" s="834"/>
      <c r="G738" s="834"/>
      <c r="H738" s="834"/>
      <c r="I738" s="780"/>
      <c r="J738" s="780"/>
      <c r="K738" s="780"/>
      <c r="L738" s="745"/>
      <c r="M738" s="745"/>
      <c r="N738" s="496"/>
      <c r="O738" s="496"/>
      <c r="P738" s="752" t="s">
        <v>1478</v>
      </c>
    </row>
    <row r="739" spans="1:16" ht="24">
      <c r="A739" s="496"/>
      <c r="B739" s="496"/>
      <c r="C739" s="760"/>
      <c r="D739" s="496"/>
      <c r="E739" s="834"/>
      <c r="F739" s="834"/>
      <c r="G739" s="834"/>
      <c r="H739" s="834"/>
      <c r="I739" s="780"/>
      <c r="J739" s="780"/>
      <c r="K739" s="780"/>
      <c r="L739" s="745"/>
      <c r="M739" s="745"/>
      <c r="N739" s="496"/>
      <c r="O739" s="496"/>
      <c r="P739" s="752" t="s">
        <v>1123</v>
      </c>
    </row>
    <row r="740" spans="1:16" ht="24">
      <c r="A740" s="496"/>
      <c r="B740" s="496"/>
      <c r="C740" s="760"/>
      <c r="D740" s="496"/>
      <c r="E740" s="834"/>
      <c r="F740" s="834"/>
      <c r="G740" s="834"/>
      <c r="H740" s="834"/>
      <c r="I740" s="780"/>
      <c r="J740" s="780"/>
      <c r="K740" s="780"/>
      <c r="L740" s="745"/>
      <c r="M740" s="745"/>
      <c r="N740" s="496"/>
      <c r="O740" s="496"/>
      <c r="P740" s="752" t="s">
        <v>1479</v>
      </c>
    </row>
    <row r="741" spans="1:16" ht="24">
      <c r="A741" s="496"/>
      <c r="B741" s="496"/>
      <c r="C741" s="760"/>
      <c r="D741" s="496"/>
      <c r="E741" s="834"/>
      <c r="F741" s="834"/>
      <c r="G741" s="834"/>
      <c r="H741" s="834"/>
      <c r="I741" s="780"/>
      <c r="J741" s="780"/>
      <c r="K741" s="780"/>
      <c r="L741" s="745"/>
      <c r="M741" s="745"/>
      <c r="N741" s="496"/>
      <c r="O741" s="496"/>
      <c r="P741" s="752" t="s">
        <v>1480</v>
      </c>
    </row>
    <row r="742" spans="1:16" ht="24">
      <c r="A742" s="496"/>
      <c r="B742" s="496"/>
      <c r="C742" s="760"/>
      <c r="D742" s="496"/>
      <c r="E742" s="834"/>
      <c r="F742" s="834"/>
      <c r="G742" s="834"/>
      <c r="H742" s="834"/>
      <c r="I742" s="780"/>
      <c r="J742" s="780"/>
      <c r="K742" s="780"/>
      <c r="L742" s="745"/>
      <c r="M742" s="745"/>
      <c r="N742" s="496"/>
      <c r="O742" s="496"/>
      <c r="P742" s="752" t="s">
        <v>1481</v>
      </c>
    </row>
    <row r="743" spans="1:16" ht="24">
      <c r="A743" s="496"/>
      <c r="B743" s="496"/>
      <c r="C743" s="760"/>
      <c r="D743" s="496"/>
      <c r="E743" s="834"/>
      <c r="F743" s="834"/>
      <c r="G743" s="834"/>
      <c r="H743" s="834"/>
      <c r="I743" s="780"/>
      <c r="J743" s="780"/>
      <c r="K743" s="780"/>
      <c r="L743" s="745"/>
      <c r="M743" s="745"/>
      <c r="N743" s="496"/>
      <c r="O743" s="496"/>
      <c r="P743" s="778" t="s">
        <v>186</v>
      </c>
    </row>
    <row r="744" spans="1:16" ht="24">
      <c r="A744" s="496"/>
      <c r="B744" s="496"/>
      <c r="C744" s="760"/>
      <c r="D744" s="496"/>
      <c r="E744" s="834"/>
      <c r="F744" s="834"/>
      <c r="G744" s="834"/>
      <c r="H744" s="834"/>
      <c r="I744" s="780"/>
      <c r="J744" s="780"/>
      <c r="K744" s="780"/>
      <c r="L744" s="745"/>
      <c r="M744" s="745"/>
      <c r="N744" s="496"/>
      <c r="O744" s="496"/>
      <c r="P744" s="752" t="s">
        <v>1482</v>
      </c>
    </row>
    <row r="745" spans="1:16" ht="24">
      <c r="A745" s="496"/>
      <c r="B745" s="496"/>
      <c r="C745" s="760"/>
      <c r="D745" s="496"/>
      <c r="E745" s="834"/>
      <c r="F745" s="834"/>
      <c r="G745" s="834"/>
      <c r="H745" s="834"/>
      <c r="I745" s="780"/>
      <c r="J745" s="780"/>
      <c r="K745" s="780"/>
      <c r="L745" s="745"/>
      <c r="M745" s="745"/>
      <c r="N745" s="496"/>
      <c r="O745" s="496"/>
      <c r="P745" s="752" t="s">
        <v>1483</v>
      </c>
    </row>
    <row r="746" spans="1:16" ht="24">
      <c r="A746" s="496"/>
      <c r="B746" s="496"/>
      <c r="C746" s="760"/>
      <c r="D746" s="496"/>
      <c r="E746" s="834"/>
      <c r="F746" s="834"/>
      <c r="G746" s="834"/>
      <c r="H746" s="834"/>
      <c r="I746" s="780"/>
      <c r="J746" s="780"/>
      <c r="K746" s="780"/>
      <c r="L746" s="745"/>
      <c r="M746" s="745"/>
      <c r="N746" s="496"/>
      <c r="O746" s="496"/>
      <c r="P746" s="752" t="s">
        <v>1484</v>
      </c>
    </row>
    <row r="747" spans="1:16" ht="24">
      <c r="A747" s="496"/>
      <c r="B747" s="496"/>
      <c r="C747" s="760"/>
      <c r="D747" s="496"/>
      <c r="E747" s="834"/>
      <c r="F747" s="834"/>
      <c r="G747" s="834"/>
      <c r="H747" s="834"/>
      <c r="I747" s="780"/>
      <c r="J747" s="780"/>
      <c r="K747" s="780"/>
      <c r="L747" s="745"/>
      <c r="M747" s="745"/>
      <c r="N747" s="496"/>
      <c r="O747" s="496"/>
      <c r="P747" s="752" t="s">
        <v>1485</v>
      </c>
    </row>
    <row r="748" spans="1:16" ht="24">
      <c r="A748" s="496"/>
      <c r="B748" s="496"/>
      <c r="C748" s="760"/>
      <c r="D748" s="496"/>
      <c r="E748" s="834"/>
      <c r="F748" s="834"/>
      <c r="G748" s="834"/>
      <c r="H748" s="834"/>
      <c r="I748" s="780"/>
      <c r="J748" s="780"/>
      <c r="K748" s="780"/>
      <c r="L748" s="745"/>
      <c r="M748" s="745"/>
      <c r="N748" s="496"/>
      <c r="O748" s="496"/>
      <c r="P748" s="752" t="s">
        <v>1486</v>
      </c>
    </row>
    <row r="749" spans="1:16" ht="24">
      <c r="A749" s="496"/>
      <c r="B749" s="496"/>
      <c r="C749" s="760"/>
      <c r="D749" s="496"/>
      <c r="E749" s="834"/>
      <c r="F749" s="834"/>
      <c r="G749" s="834"/>
      <c r="H749" s="834"/>
      <c r="I749" s="780"/>
      <c r="J749" s="780"/>
      <c r="K749" s="780"/>
      <c r="L749" s="745"/>
      <c r="M749" s="745"/>
      <c r="N749" s="496"/>
      <c r="O749" s="496"/>
      <c r="P749" s="752" t="s">
        <v>1487</v>
      </c>
    </row>
    <row r="750" spans="1:16" ht="24">
      <c r="A750" s="496"/>
      <c r="B750" s="496"/>
      <c r="C750" s="760"/>
      <c r="D750" s="496"/>
      <c r="E750" s="834"/>
      <c r="F750" s="834"/>
      <c r="G750" s="834"/>
      <c r="H750" s="834"/>
      <c r="I750" s="780"/>
      <c r="J750" s="780"/>
      <c r="K750" s="780"/>
      <c r="L750" s="745"/>
      <c r="M750" s="745"/>
      <c r="N750" s="496"/>
      <c r="O750" s="496"/>
      <c r="P750" s="752" t="s">
        <v>1488</v>
      </c>
    </row>
    <row r="751" spans="1:16" ht="24">
      <c r="A751" s="496"/>
      <c r="B751" s="496"/>
      <c r="C751" s="760"/>
      <c r="D751" s="496"/>
      <c r="E751" s="834"/>
      <c r="F751" s="834"/>
      <c r="G751" s="834"/>
      <c r="H751" s="834"/>
      <c r="I751" s="780"/>
      <c r="J751" s="780"/>
      <c r="K751" s="780"/>
      <c r="L751" s="745"/>
      <c r="M751" s="745"/>
      <c r="N751" s="496"/>
      <c r="O751" s="496"/>
      <c r="P751" s="752" t="s">
        <v>1489</v>
      </c>
    </row>
    <row r="752" spans="1:16" ht="24">
      <c r="A752" s="496"/>
      <c r="B752" s="496"/>
      <c r="C752" s="760"/>
      <c r="D752" s="496"/>
      <c r="E752" s="834"/>
      <c r="F752" s="834"/>
      <c r="G752" s="834"/>
      <c r="H752" s="834"/>
      <c r="I752" s="780"/>
      <c r="J752" s="780"/>
      <c r="K752" s="780"/>
      <c r="L752" s="745"/>
      <c r="M752" s="745"/>
      <c r="N752" s="496"/>
      <c r="O752" s="496"/>
      <c r="P752" s="752" t="s">
        <v>1490</v>
      </c>
    </row>
    <row r="753" spans="1:16" ht="24">
      <c r="A753" s="496"/>
      <c r="B753" s="496"/>
      <c r="C753" s="760"/>
      <c r="D753" s="496"/>
      <c r="E753" s="834"/>
      <c r="F753" s="834"/>
      <c r="G753" s="834"/>
      <c r="H753" s="834"/>
      <c r="I753" s="780"/>
      <c r="J753" s="780"/>
      <c r="K753" s="780"/>
      <c r="L753" s="745"/>
      <c r="M753" s="745"/>
      <c r="N753" s="496"/>
      <c r="O753" s="496"/>
      <c r="P753" s="752" t="s">
        <v>1491</v>
      </c>
    </row>
    <row r="754" spans="1:16" ht="24">
      <c r="A754" s="496"/>
      <c r="B754" s="496"/>
      <c r="C754" s="751" t="s">
        <v>1121</v>
      </c>
      <c r="D754" s="496"/>
      <c r="E754" s="834"/>
      <c r="F754" s="834"/>
      <c r="G754" s="834"/>
      <c r="H754" s="834"/>
      <c r="I754" s="780"/>
      <c r="J754" s="780"/>
      <c r="K754" s="780"/>
      <c r="L754" s="745"/>
      <c r="M754" s="806">
        <f>SUM(M758:M788)</f>
        <v>500000</v>
      </c>
      <c r="N754" s="496"/>
      <c r="O754" s="496"/>
      <c r="P754" s="816"/>
    </row>
    <row r="755" spans="1:16" ht="24">
      <c r="A755" s="496"/>
      <c r="B755" s="496"/>
      <c r="C755" s="751" t="s">
        <v>1122</v>
      </c>
      <c r="D755" s="496"/>
      <c r="E755" s="834"/>
      <c r="F755" s="834"/>
      <c r="G755" s="834"/>
      <c r="H755" s="834"/>
      <c r="I755" s="780"/>
      <c r="J755" s="780"/>
      <c r="K755" s="780"/>
      <c r="L755" s="745"/>
      <c r="M755" s="745"/>
      <c r="N755" s="496"/>
      <c r="O755" s="496"/>
      <c r="P755" s="816"/>
    </row>
    <row r="756" spans="1:16" ht="24">
      <c r="A756" s="496"/>
      <c r="B756" s="496"/>
      <c r="C756" s="751" t="s">
        <v>1123</v>
      </c>
      <c r="D756" s="496"/>
      <c r="E756" s="834"/>
      <c r="F756" s="834"/>
      <c r="G756" s="834"/>
      <c r="H756" s="834"/>
      <c r="I756" s="780"/>
      <c r="J756" s="780"/>
      <c r="K756" s="780"/>
      <c r="L756" s="745"/>
      <c r="M756" s="745"/>
      <c r="N756" s="496"/>
      <c r="O756" s="496"/>
      <c r="P756" s="816"/>
    </row>
    <row r="757" spans="1:16" ht="24">
      <c r="A757" s="496"/>
      <c r="B757" s="496"/>
      <c r="C757" s="751" t="s">
        <v>1124</v>
      </c>
      <c r="D757" s="496"/>
      <c r="E757" s="834"/>
      <c r="F757" s="834"/>
      <c r="G757" s="834"/>
      <c r="H757" s="834"/>
      <c r="I757" s="780"/>
      <c r="J757" s="780"/>
      <c r="K757" s="780"/>
      <c r="L757" s="745"/>
      <c r="M757" s="745"/>
      <c r="N757" s="496"/>
      <c r="O757" s="496"/>
      <c r="P757" s="781" t="s">
        <v>185</v>
      </c>
    </row>
    <row r="758" spans="1:16" ht="24">
      <c r="A758" s="496"/>
      <c r="B758" s="496"/>
      <c r="C758" s="739" t="s">
        <v>1667</v>
      </c>
      <c r="D758" s="496"/>
      <c r="E758" s="834"/>
      <c r="F758" s="834"/>
      <c r="G758" s="834"/>
      <c r="H758" s="834"/>
      <c r="I758" s="744">
        <v>10</v>
      </c>
      <c r="J758" s="744">
        <v>1</v>
      </c>
      <c r="K758" s="744"/>
      <c r="L758" s="744">
        <v>10000</v>
      </c>
      <c r="M758" s="744">
        <f>I758*J758*L758</f>
        <v>100000</v>
      </c>
      <c r="N758" s="496"/>
      <c r="O758" s="496"/>
      <c r="P758" s="752" t="s">
        <v>1492</v>
      </c>
    </row>
    <row r="759" spans="1:16" ht="24">
      <c r="A759" s="496"/>
      <c r="B759" s="496"/>
      <c r="C759" s="739" t="s">
        <v>1668</v>
      </c>
      <c r="D759" s="496"/>
      <c r="E759" s="834"/>
      <c r="F759" s="834"/>
      <c r="G759" s="834"/>
      <c r="H759" s="834"/>
      <c r="I759" s="744">
        <v>1</v>
      </c>
      <c r="J759" s="744"/>
      <c r="K759" s="744"/>
      <c r="L759" s="744">
        <v>50000</v>
      </c>
      <c r="M759" s="744">
        <f>I759*L759</f>
        <v>50000</v>
      </c>
      <c r="N759" s="496"/>
      <c r="O759" s="496"/>
      <c r="P759" s="752" t="s">
        <v>1493</v>
      </c>
    </row>
    <row r="760" spans="1:16" ht="24">
      <c r="A760" s="496"/>
      <c r="B760" s="496"/>
      <c r="C760" s="739" t="s">
        <v>1669</v>
      </c>
      <c r="D760" s="496"/>
      <c r="E760" s="834"/>
      <c r="F760" s="834"/>
      <c r="G760" s="834"/>
      <c r="H760" s="834"/>
      <c r="I760" s="744">
        <v>1</v>
      </c>
      <c r="J760" s="744">
        <v>100</v>
      </c>
      <c r="K760" s="744"/>
      <c r="L760" s="744">
        <v>200</v>
      </c>
      <c r="M760" s="744">
        <f aca="true" t="shared" si="1" ref="M760:M765">I760*J760*L760</f>
        <v>20000</v>
      </c>
      <c r="N760" s="496"/>
      <c r="O760" s="496"/>
      <c r="P760" s="752" t="s">
        <v>1494</v>
      </c>
    </row>
    <row r="761" spans="1:16" ht="24">
      <c r="A761" s="496"/>
      <c r="B761" s="496"/>
      <c r="C761" s="739" t="s">
        <v>1670</v>
      </c>
      <c r="D761" s="496"/>
      <c r="E761" s="834"/>
      <c r="F761" s="834"/>
      <c r="G761" s="834"/>
      <c r="H761" s="834"/>
      <c r="I761" s="744">
        <v>2</v>
      </c>
      <c r="J761" s="744">
        <v>2</v>
      </c>
      <c r="K761" s="744"/>
      <c r="L761" s="744">
        <v>5000</v>
      </c>
      <c r="M761" s="744">
        <f t="shared" si="1"/>
        <v>20000</v>
      </c>
      <c r="N761" s="496"/>
      <c r="O761" s="496"/>
      <c r="P761" s="752" t="s">
        <v>1495</v>
      </c>
    </row>
    <row r="762" spans="1:16" ht="24">
      <c r="A762" s="496"/>
      <c r="B762" s="496"/>
      <c r="C762" s="739" t="s">
        <v>1671</v>
      </c>
      <c r="D762" s="496"/>
      <c r="E762" s="834"/>
      <c r="F762" s="834"/>
      <c r="G762" s="834"/>
      <c r="H762" s="834"/>
      <c r="I762" s="744">
        <v>4</v>
      </c>
      <c r="J762" s="744">
        <v>2</v>
      </c>
      <c r="K762" s="744"/>
      <c r="L762" s="744">
        <v>5000</v>
      </c>
      <c r="M762" s="744">
        <f t="shared" si="1"/>
        <v>40000</v>
      </c>
      <c r="N762" s="496"/>
      <c r="O762" s="496"/>
      <c r="P762" s="752" t="s">
        <v>1496</v>
      </c>
    </row>
    <row r="763" spans="1:16" ht="24">
      <c r="A763" s="496"/>
      <c r="B763" s="496"/>
      <c r="C763" s="739" t="s">
        <v>1672</v>
      </c>
      <c r="D763" s="496"/>
      <c r="E763" s="834"/>
      <c r="F763" s="834"/>
      <c r="G763" s="834"/>
      <c r="H763" s="834"/>
      <c r="I763" s="744">
        <v>2</v>
      </c>
      <c r="J763" s="744">
        <v>25</v>
      </c>
      <c r="K763" s="744"/>
      <c r="L763" s="744">
        <v>300</v>
      </c>
      <c r="M763" s="744">
        <f t="shared" si="1"/>
        <v>15000</v>
      </c>
      <c r="N763" s="496"/>
      <c r="O763" s="496"/>
      <c r="P763" s="752" t="s">
        <v>1497</v>
      </c>
    </row>
    <row r="764" spans="1:16" ht="24">
      <c r="A764" s="496"/>
      <c r="B764" s="496"/>
      <c r="C764" s="739" t="s">
        <v>1673</v>
      </c>
      <c r="D764" s="496"/>
      <c r="E764" s="834"/>
      <c r="F764" s="834"/>
      <c r="G764" s="834"/>
      <c r="H764" s="834"/>
      <c r="I764" s="744">
        <v>4</v>
      </c>
      <c r="J764" s="744">
        <v>15</v>
      </c>
      <c r="K764" s="744"/>
      <c r="L764" s="744">
        <v>300</v>
      </c>
      <c r="M764" s="744">
        <f t="shared" si="1"/>
        <v>18000</v>
      </c>
      <c r="N764" s="496"/>
      <c r="O764" s="496"/>
      <c r="P764" s="752" t="s">
        <v>1498</v>
      </c>
    </row>
    <row r="765" spans="1:16" ht="24">
      <c r="A765" s="496"/>
      <c r="B765" s="496"/>
      <c r="C765" s="739" t="s">
        <v>1674</v>
      </c>
      <c r="D765" s="496"/>
      <c r="E765" s="834"/>
      <c r="F765" s="834"/>
      <c r="G765" s="834"/>
      <c r="H765" s="834"/>
      <c r="I765" s="744">
        <v>1</v>
      </c>
      <c r="J765" s="744">
        <v>3</v>
      </c>
      <c r="K765" s="744"/>
      <c r="L765" s="744">
        <v>1000</v>
      </c>
      <c r="M765" s="744">
        <f t="shared" si="1"/>
        <v>3000</v>
      </c>
      <c r="N765" s="496"/>
      <c r="O765" s="496"/>
      <c r="P765" s="752" t="s">
        <v>1499</v>
      </c>
    </row>
    <row r="766" spans="1:16" ht="24">
      <c r="A766" s="496"/>
      <c r="B766" s="496"/>
      <c r="C766" s="739" t="s">
        <v>1125</v>
      </c>
      <c r="D766" s="496"/>
      <c r="E766" s="834"/>
      <c r="F766" s="834"/>
      <c r="G766" s="834"/>
      <c r="H766" s="834"/>
      <c r="I766" s="744"/>
      <c r="J766" s="744"/>
      <c r="K766" s="744"/>
      <c r="L766" s="744"/>
      <c r="M766" s="744"/>
      <c r="N766" s="496"/>
      <c r="O766" s="496"/>
      <c r="P766" s="752" t="s">
        <v>1500</v>
      </c>
    </row>
    <row r="767" spans="1:16" ht="24">
      <c r="A767" s="496"/>
      <c r="B767" s="496"/>
      <c r="C767" s="739" t="s">
        <v>1675</v>
      </c>
      <c r="D767" s="496"/>
      <c r="E767" s="834"/>
      <c r="F767" s="834"/>
      <c r="G767" s="834"/>
      <c r="H767" s="834"/>
      <c r="I767" s="744">
        <v>1</v>
      </c>
      <c r="J767" s="744">
        <v>3</v>
      </c>
      <c r="K767" s="744"/>
      <c r="L767" s="744">
        <v>1000</v>
      </c>
      <c r="M767" s="744">
        <f>I767*J767*L767</f>
        <v>3000</v>
      </c>
      <c r="N767" s="496"/>
      <c r="O767" s="496"/>
      <c r="P767" s="781" t="s">
        <v>186</v>
      </c>
    </row>
    <row r="768" spans="1:16" ht="24">
      <c r="A768" s="496"/>
      <c r="B768" s="496"/>
      <c r="C768" s="739" t="s">
        <v>1126</v>
      </c>
      <c r="D768" s="496"/>
      <c r="E768" s="834"/>
      <c r="F768" s="834"/>
      <c r="G768" s="834"/>
      <c r="H768" s="834"/>
      <c r="I768" s="744"/>
      <c r="J768" s="744"/>
      <c r="K768" s="744"/>
      <c r="L768" s="744"/>
      <c r="M768" s="744"/>
      <c r="N768" s="496"/>
      <c r="O768" s="496"/>
      <c r="P768" s="752" t="s">
        <v>1501</v>
      </c>
    </row>
    <row r="769" spans="1:16" ht="21" customHeight="1">
      <c r="A769" s="496"/>
      <c r="B769" s="496"/>
      <c r="C769" s="739" t="s">
        <v>1676</v>
      </c>
      <c r="D769" s="496"/>
      <c r="E769" s="834"/>
      <c r="F769" s="834"/>
      <c r="G769" s="834"/>
      <c r="H769" s="834"/>
      <c r="I769" s="744">
        <v>1</v>
      </c>
      <c r="J769" s="744">
        <v>30</v>
      </c>
      <c r="K769" s="744"/>
      <c r="L769" s="744">
        <v>300</v>
      </c>
      <c r="M769" s="744">
        <f>I769*J769*L769</f>
        <v>9000</v>
      </c>
      <c r="N769" s="496"/>
      <c r="O769" s="496"/>
      <c r="P769" s="752" t="s">
        <v>1502</v>
      </c>
    </row>
    <row r="770" spans="1:16" ht="24">
      <c r="A770" s="496"/>
      <c r="B770" s="496"/>
      <c r="C770" s="739" t="s">
        <v>1677</v>
      </c>
      <c r="D770" s="496"/>
      <c r="E770" s="834"/>
      <c r="F770" s="834"/>
      <c r="G770" s="834"/>
      <c r="H770" s="834"/>
      <c r="I770" s="744">
        <v>6</v>
      </c>
      <c r="J770" s="744"/>
      <c r="K770" s="744"/>
      <c r="L770" s="744">
        <v>2000</v>
      </c>
      <c r="M770" s="744">
        <f>I770*L770</f>
        <v>12000</v>
      </c>
      <c r="N770" s="496"/>
      <c r="O770" s="496"/>
      <c r="P770" s="752" t="s">
        <v>1503</v>
      </c>
    </row>
    <row r="771" spans="1:16" ht="24">
      <c r="A771" s="496"/>
      <c r="B771" s="496"/>
      <c r="C771" s="739" t="s">
        <v>1127</v>
      </c>
      <c r="D771" s="496"/>
      <c r="E771" s="834"/>
      <c r="F771" s="834"/>
      <c r="G771" s="834"/>
      <c r="H771" s="834"/>
      <c r="I771" s="744"/>
      <c r="J771" s="744"/>
      <c r="K771" s="744"/>
      <c r="L771" s="744"/>
      <c r="M771" s="744"/>
      <c r="N771" s="496"/>
      <c r="O771" s="496"/>
      <c r="P771" s="752" t="s">
        <v>1504</v>
      </c>
    </row>
    <row r="772" spans="1:16" ht="24">
      <c r="A772" s="496"/>
      <c r="B772" s="496"/>
      <c r="C772" s="739" t="s">
        <v>1678</v>
      </c>
      <c r="D772" s="496"/>
      <c r="E772" s="834"/>
      <c r="F772" s="834"/>
      <c r="G772" s="834"/>
      <c r="H772" s="834"/>
      <c r="I772" s="744">
        <v>1</v>
      </c>
      <c r="J772" s="744">
        <v>1</v>
      </c>
      <c r="K772" s="744"/>
      <c r="L772" s="744">
        <v>30000</v>
      </c>
      <c r="M772" s="744">
        <f>I772*J772*L772</f>
        <v>30000</v>
      </c>
      <c r="N772" s="496"/>
      <c r="O772" s="496"/>
      <c r="P772" s="752" t="s">
        <v>1505</v>
      </c>
    </row>
    <row r="773" spans="1:16" ht="24">
      <c r="A773" s="496"/>
      <c r="B773" s="496"/>
      <c r="C773" s="739" t="s">
        <v>1679</v>
      </c>
      <c r="D773" s="496"/>
      <c r="E773" s="834"/>
      <c r="F773" s="834"/>
      <c r="G773" s="834"/>
      <c r="H773" s="834"/>
      <c r="I773" s="744">
        <v>4</v>
      </c>
      <c r="J773" s="744"/>
      <c r="K773" s="744"/>
      <c r="L773" s="744">
        <v>1500</v>
      </c>
      <c r="M773" s="744">
        <f>I773*L773</f>
        <v>6000</v>
      </c>
      <c r="N773" s="496"/>
      <c r="O773" s="496"/>
      <c r="P773" s="752" t="s">
        <v>1506</v>
      </c>
    </row>
    <row r="774" spans="1:16" ht="24">
      <c r="A774" s="496"/>
      <c r="B774" s="496"/>
      <c r="C774" s="739" t="s">
        <v>1680</v>
      </c>
      <c r="D774" s="496"/>
      <c r="E774" s="834"/>
      <c r="F774" s="834"/>
      <c r="G774" s="834"/>
      <c r="H774" s="834"/>
      <c r="I774" s="744">
        <v>4</v>
      </c>
      <c r="J774" s="744">
        <v>1</v>
      </c>
      <c r="K774" s="744"/>
      <c r="L774" s="744">
        <v>2500</v>
      </c>
      <c r="M774" s="744">
        <f>I774*J774*L774</f>
        <v>10000</v>
      </c>
      <c r="N774" s="496"/>
      <c r="O774" s="496"/>
      <c r="P774" s="752" t="s">
        <v>1507</v>
      </c>
    </row>
    <row r="775" spans="1:16" ht="24">
      <c r="A775" s="496"/>
      <c r="B775" s="496"/>
      <c r="C775" s="739" t="s">
        <v>1128</v>
      </c>
      <c r="D775" s="496"/>
      <c r="E775" s="834"/>
      <c r="F775" s="834"/>
      <c r="G775" s="834"/>
      <c r="H775" s="834"/>
      <c r="I775" s="744"/>
      <c r="J775" s="744"/>
      <c r="K775" s="744"/>
      <c r="L775" s="744"/>
      <c r="M775" s="744"/>
      <c r="N775" s="496"/>
      <c r="O775" s="496"/>
      <c r="P775" s="752" t="s">
        <v>1508</v>
      </c>
    </row>
    <row r="776" spans="1:16" ht="24">
      <c r="A776" s="496"/>
      <c r="B776" s="496"/>
      <c r="C776" s="739" t="s">
        <v>1681</v>
      </c>
      <c r="D776" s="496"/>
      <c r="E776" s="834"/>
      <c r="F776" s="834"/>
      <c r="G776" s="834"/>
      <c r="H776" s="834"/>
      <c r="I776" s="744">
        <v>1</v>
      </c>
      <c r="J776" s="744"/>
      <c r="K776" s="744"/>
      <c r="L776" s="744">
        <v>20000</v>
      </c>
      <c r="M776" s="744">
        <f>I776*L776</f>
        <v>20000</v>
      </c>
      <c r="N776" s="496"/>
      <c r="O776" s="496"/>
      <c r="P776" s="752" t="s">
        <v>1509</v>
      </c>
    </row>
    <row r="777" spans="1:16" ht="24">
      <c r="A777" s="496"/>
      <c r="B777" s="496"/>
      <c r="C777" s="739" t="s">
        <v>1682</v>
      </c>
      <c r="D777" s="496"/>
      <c r="E777" s="834"/>
      <c r="F777" s="834"/>
      <c r="G777" s="834"/>
      <c r="H777" s="834"/>
      <c r="I777" s="744"/>
      <c r="J777" s="744"/>
      <c r="K777" s="744"/>
      <c r="L777" s="744"/>
      <c r="M777" s="744"/>
      <c r="N777" s="496"/>
      <c r="O777" s="496"/>
      <c r="P777" s="752" t="s">
        <v>1510</v>
      </c>
    </row>
    <row r="778" spans="1:16" ht="21" customHeight="1">
      <c r="A778" s="496"/>
      <c r="B778" s="496"/>
      <c r="C778" s="739" t="s">
        <v>1683</v>
      </c>
      <c r="D778" s="496"/>
      <c r="E778" s="834"/>
      <c r="F778" s="834"/>
      <c r="G778" s="834"/>
      <c r="H778" s="834"/>
      <c r="I778" s="744">
        <v>4</v>
      </c>
      <c r="J778" s="744"/>
      <c r="K778" s="744"/>
      <c r="L778" s="744">
        <v>8000</v>
      </c>
      <c r="M778" s="744">
        <f>I778*L778</f>
        <v>32000</v>
      </c>
      <c r="N778" s="496"/>
      <c r="O778" s="496"/>
      <c r="P778" s="752" t="s">
        <v>1511</v>
      </c>
    </row>
    <row r="779" spans="1:16" ht="24">
      <c r="A779" s="496"/>
      <c r="B779" s="496"/>
      <c r="C779" s="739" t="s">
        <v>1129</v>
      </c>
      <c r="D779" s="496"/>
      <c r="E779" s="834"/>
      <c r="F779" s="834"/>
      <c r="G779" s="834"/>
      <c r="H779" s="834"/>
      <c r="I779" s="744"/>
      <c r="J779" s="744"/>
      <c r="K779" s="744"/>
      <c r="L779" s="744"/>
      <c r="M779" s="744"/>
      <c r="N779" s="496"/>
      <c r="O779" s="496"/>
      <c r="P779" s="752" t="s">
        <v>1512</v>
      </c>
    </row>
    <row r="780" spans="1:16" ht="21" customHeight="1">
      <c r="A780" s="496"/>
      <c r="B780" s="496"/>
      <c r="C780" s="739" t="s">
        <v>1684</v>
      </c>
      <c r="D780" s="496"/>
      <c r="E780" s="834"/>
      <c r="F780" s="834"/>
      <c r="G780" s="834"/>
      <c r="H780" s="834"/>
      <c r="I780" s="744">
        <v>1</v>
      </c>
      <c r="J780" s="744"/>
      <c r="K780" s="744"/>
      <c r="L780" s="744">
        <v>10000</v>
      </c>
      <c r="M780" s="744">
        <f>I780*L780</f>
        <v>10000</v>
      </c>
      <c r="N780" s="496"/>
      <c r="O780" s="496"/>
      <c r="P780" s="752" t="s">
        <v>1124</v>
      </c>
    </row>
    <row r="781" spans="1:16" ht="24">
      <c r="A781" s="496"/>
      <c r="B781" s="496"/>
      <c r="C781" s="739" t="s">
        <v>1685</v>
      </c>
      <c r="D781" s="496"/>
      <c r="E781" s="834"/>
      <c r="F781" s="834"/>
      <c r="G781" s="834"/>
      <c r="H781" s="834"/>
      <c r="I781" s="744">
        <v>2</v>
      </c>
      <c r="J781" s="744"/>
      <c r="K781" s="744"/>
      <c r="L781" s="744">
        <v>5000</v>
      </c>
      <c r="M781" s="744">
        <f>I781*L781</f>
        <v>10000</v>
      </c>
      <c r="N781" s="496"/>
      <c r="O781" s="496"/>
      <c r="P781" s="816"/>
    </row>
    <row r="782" spans="1:16" ht="24">
      <c r="A782" s="496"/>
      <c r="B782" s="496"/>
      <c r="C782" s="739" t="s">
        <v>1130</v>
      </c>
      <c r="D782" s="496"/>
      <c r="E782" s="834"/>
      <c r="F782" s="834"/>
      <c r="G782" s="834"/>
      <c r="H782" s="834"/>
      <c r="I782" s="744"/>
      <c r="J782" s="744"/>
      <c r="K782" s="744"/>
      <c r="L782" s="744"/>
      <c r="M782" s="744"/>
      <c r="N782" s="496"/>
      <c r="O782" s="496"/>
      <c r="P782" s="816"/>
    </row>
    <row r="783" spans="1:16" ht="24">
      <c r="A783" s="496"/>
      <c r="B783" s="496"/>
      <c r="C783" s="739" t="s">
        <v>1686</v>
      </c>
      <c r="D783" s="496"/>
      <c r="E783" s="834"/>
      <c r="F783" s="834"/>
      <c r="G783" s="834"/>
      <c r="H783" s="834"/>
      <c r="I783" s="744">
        <v>4</v>
      </c>
      <c r="J783" s="744"/>
      <c r="K783" s="744"/>
      <c r="L783" s="744">
        <v>5000</v>
      </c>
      <c r="M783" s="744">
        <f>I783*L783</f>
        <v>20000</v>
      </c>
      <c r="N783" s="496"/>
      <c r="O783" s="496"/>
      <c r="P783" s="816"/>
    </row>
    <row r="784" spans="1:16" ht="24">
      <c r="A784" s="496"/>
      <c r="B784" s="496"/>
      <c r="C784" s="739" t="s">
        <v>1131</v>
      </c>
      <c r="D784" s="496"/>
      <c r="E784" s="834"/>
      <c r="F784" s="834"/>
      <c r="G784" s="834"/>
      <c r="H784" s="834"/>
      <c r="I784" s="496"/>
      <c r="J784" s="496"/>
      <c r="K784" s="496"/>
      <c r="L784" s="496"/>
      <c r="M784" s="496"/>
      <c r="N784" s="496"/>
      <c r="O784" s="496"/>
      <c r="P784" s="816"/>
    </row>
    <row r="785" spans="1:16" ht="24">
      <c r="A785" s="496"/>
      <c r="B785" s="496"/>
      <c r="C785" s="739" t="s">
        <v>1687</v>
      </c>
      <c r="D785" s="496"/>
      <c r="E785" s="834"/>
      <c r="F785" s="834"/>
      <c r="G785" s="834"/>
      <c r="H785" s="834"/>
      <c r="I785" s="744">
        <v>1</v>
      </c>
      <c r="J785" s="744"/>
      <c r="K785" s="744"/>
      <c r="L785" s="744">
        <v>22000</v>
      </c>
      <c r="M785" s="744">
        <f>I785*L785</f>
        <v>22000</v>
      </c>
      <c r="N785" s="496"/>
      <c r="O785" s="496"/>
      <c r="P785" s="816"/>
    </row>
    <row r="786" spans="1:16" ht="24">
      <c r="A786" s="496"/>
      <c r="B786" s="496"/>
      <c r="C786" s="739" t="s">
        <v>1132</v>
      </c>
      <c r="D786" s="496"/>
      <c r="E786" s="834"/>
      <c r="F786" s="834"/>
      <c r="G786" s="834"/>
      <c r="H786" s="834"/>
      <c r="I786" s="496"/>
      <c r="J786" s="496"/>
      <c r="K786" s="496"/>
      <c r="L786" s="496"/>
      <c r="M786" s="496"/>
      <c r="N786" s="496"/>
      <c r="O786" s="496"/>
      <c r="P786" s="816"/>
    </row>
    <row r="787" spans="1:16" ht="24">
      <c r="A787" s="496"/>
      <c r="B787" s="496"/>
      <c r="C787" s="739" t="s">
        <v>1133</v>
      </c>
      <c r="D787" s="496"/>
      <c r="E787" s="834"/>
      <c r="F787" s="834"/>
      <c r="G787" s="834"/>
      <c r="H787" s="834"/>
      <c r="I787" s="744"/>
      <c r="J787" s="744"/>
      <c r="K787" s="744"/>
      <c r="L787" s="744"/>
      <c r="M787" s="744"/>
      <c r="N787" s="496"/>
      <c r="O787" s="496"/>
      <c r="P787" s="816"/>
    </row>
    <row r="788" spans="1:16" ht="24">
      <c r="A788" s="496"/>
      <c r="B788" s="496"/>
      <c r="C788" s="739" t="s">
        <v>1688</v>
      </c>
      <c r="D788" s="496"/>
      <c r="E788" s="834"/>
      <c r="F788" s="834"/>
      <c r="G788" s="834"/>
      <c r="H788" s="834"/>
      <c r="I788" s="744">
        <v>1</v>
      </c>
      <c r="J788" s="744"/>
      <c r="K788" s="744"/>
      <c r="L788" s="744">
        <v>50000</v>
      </c>
      <c r="M788" s="744">
        <f>I788*L788</f>
        <v>50000</v>
      </c>
      <c r="N788" s="496"/>
      <c r="O788" s="496"/>
      <c r="P788" s="816"/>
    </row>
    <row r="789" spans="1:16" ht="24">
      <c r="A789" s="750"/>
      <c r="B789" s="750"/>
      <c r="C789" s="333" t="s">
        <v>1728</v>
      </c>
      <c r="D789" s="750"/>
      <c r="E789" s="835"/>
      <c r="F789" s="835"/>
      <c r="G789" s="835"/>
      <c r="H789" s="835"/>
      <c r="I789" s="825"/>
      <c r="J789" s="825"/>
      <c r="K789" s="825"/>
      <c r="L789" s="826"/>
      <c r="M789" s="829">
        <f>SUM(M791:M816)</f>
        <v>400000</v>
      </c>
      <c r="N789" s="750"/>
      <c r="O789" s="750"/>
      <c r="P789" s="827"/>
    </row>
    <row r="790" spans="1:16" ht="24">
      <c r="A790" s="496"/>
      <c r="B790" s="496"/>
      <c r="C790" s="318" t="s">
        <v>1134</v>
      </c>
      <c r="D790" s="496"/>
      <c r="E790" s="834"/>
      <c r="F790" s="834"/>
      <c r="G790" s="834"/>
      <c r="H790" s="834"/>
      <c r="I790" s="780"/>
      <c r="J790" s="780"/>
      <c r="K790" s="780"/>
      <c r="L790" s="745"/>
      <c r="M790" s="745"/>
      <c r="N790" s="496"/>
      <c r="O790" s="496"/>
      <c r="P790" s="778" t="s">
        <v>185</v>
      </c>
    </row>
    <row r="791" spans="1:16" ht="24">
      <c r="A791" s="496"/>
      <c r="B791" s="496"/>
      <c r="C791" s="290" t="s">
        <v>931</v>
      </c>
      <c r="D791" s="496"/>
      <c r="E791" s="834"/>
      <c r="F791" s="834"/>
      <c r="G791" s="834"/>
      <c r="H791" s="834"/>
      <c r="I791" s="290">
        <v>1</v>
      </c>
      <c r="J791" s="290">
        <v>1</v>
      </c>
      <c r="K791" s="290"/>
      <c r="L791" s="771">
        <v>40000</v>
      </c>
      <c r="M791" s="771">
        <v>40000</v>
      </c>
      <c r="N791" s="496"/>
      <c r="O791" s="496"/>
      <c r="P791" s="752" t="s">
        <v>1513</v>
      </c>
    </row>
    <row r="792" spans="1:16" ht="24">
      <c r="A792" s="496"/>
      <c r="B792" s="496"/>
      <c r="C792" s="290" t="s">
        <v>1689</v>
      </c>
      <c r="D792" s="496"/>
      <c r="E792" s="834"/>
      <c r="F792" s="834"/>
      <c r="G792" s="834"/>
      <c r="H792" s="834"/>
      <c r="I792" s="290">
        <v>1</v>
      </c>
      <c r="J792" s="290">
        <v>100</v>
      </c>
      <c r="K792" s="290"/>
      <c r="L792" s="290">
        <v>100</v>
      </c>
      <c r="M792" s="771">
        <v>10000</v>
      </c>
      <c r="N792" s="496"/>
      <c r="O792" s="496"/>
      <c r="P792" s="752" t="s">
        <v>1514</v>
      </c>
    </row>
    <row r="793" spans="1:16" ht="24">
      <c r="A793" s="496"/>
      <c r="B793" s="496"/>
      <c r="C793" s="290" t="s">
        <v>1690</v>
      </c>
      <c r="D793" s="496"/>
      <c r="E793" s="834"/>
      <c r="F793" s="834"/>
      <c r="G793" s="834"/>
      <c r="H793" s="834"/>
      <c r="I793" s="290">
        <v>2</v>
      </c>
      <c r="J793" s="290">
        <v>2</v>
      </c>
      <c r="K793" s="290"/>
      <c r="L793" s="771">
        <v>2000</v>
      </c>
      <c r="M793" s="771">
        <v>8000</v>
      </c>
      <c r="N793" s="496"/>
      <c r="O793" s="496"/>
      <c r="P793" s="752" t="s">
        <v>1515</v>
      </c>
    </row>
    <row r="794" spans="1:16" ht="24">
      <c r="A794" s="496"/>
      <c r="B794" s="496"/>
      <c r="C794" s="290" t="s">
        <v>1135</v>
      </c>
      <c r="D794" s="496"/>
      <c r="E794" s="834"/>
      <c r="F794" s="834"/>
      <c r="G794" s="834"/>
      <c r="H794" s="834"/>
      <c r="I794" s="290"/>
      <c r="J794" s="290"/>
      <c r="K794" s="290"/>
      <c r="L794" s="771"/>
      <c r="M794" s="771"/>
      <c r="N794" s="496"/>
      <c r="O794" s="496"/>
      <c r="P794" s="752" t="s">
        <v>1516</v>
      </c>
    </row>
    <row r="795" spans="1:16" ht="24">
      <c r="A795" s="496"/>
      <c r="B795" s="496"/>
      <c r="C795" s="290" t="s">
        <v>1691</v>
      </c>
      <c r="D795" s="496"/>
      <c r="E795" s="834"/>
      <c r="F795" s="834"/>
      <c r="G795" s="834"/>
      <c r="H795" s="834"/>
      <c r="I795" s="290">
        <v>2</v>
      </c>
      <c r="J795" s="290">
        <v>30</v>
      </c>
      <c r="K795" s="290"/>
      <c r="L795" s="290">
        <v>300</v>
      </c>
      <c r="M795" s="771">
        <v>18000</v>
      </c>
      <c r="N795" s="496"/>
      <c r="O795" s="496"/>
      <c r="P795" s="752" t="s">
        <v>1517</v>
      </c>
    </row>
    <row r="796" spans="1:16" ht="24">
      <c r="A796" s="496"/>
      <c r="B796" s="496"/>
      <c r="C796" s="290" t="s">
        <v>1692</v>
      </c>
      <c r="D796" s="496"/>
      <c r="E796" s="834"/>
      <c r="F796" s="834"/>
      <c r="G796" s="834"/>
      <c r="H796" s="834"/>
      <c r="I796" s="290">
        <v>3</v>
      </c>
      <c r="J796" s="290">
        <v>10</v>
      </c>
      <c r="K796" s="290"/>
      <c r="L796" s="290">
        <v>100</v>
      </c>
      <c r="M796" s="771">
        <v>3000</v>
      </c>
      <c r="N796" s="496"/>
      <c r="O796" s="496"/>
      <c r="P796" s="752" t="s">
        <v>1518</v>
      </c>
    </row>
    <row r="797" spans="1:16" ht="24">
      <c r="A797" s="496"/>
      <c r="B797" s="496"/>
      <c r="C797" s="753" t="s">
        <v>1693</v>
      </c>
      <c r="D797" s="496"/>
      <c r="E797" s="834"/>
      <c r="F797" s="834"/>
      <c r="G797" s="834"/>
      <c r="H797" s="834"/>
      <c r="I797" s="290">
        <v>3</v>
      </c>
      <c r="J797" s="290"/>
      <c r="K797" s="290"/>
      <c r="L797" s="771">
        <v>2000</v>
      </c>
      <c r="M797" s="771">
        <v>6000</v>
      </c>
      <c r="N797" s="496"/>
      <c r="O797" s="496"/>
      <c r="P797" s="752" t="s">
        <v>1519</v>
      </c>
    </row>
    <row r="798" spans="1:16" ht="24">
      <c r="A798" s="496"/>
      <c r="B798" s="496"/>
      <c r="C798" s="753" t="s">
        <v>1694</v>
      </c>
      <c r="D798" s="496"/>
      <c r="E798" s="834"/>
      <c r="F798" s="834"/>
      <c r="G798" s="834"/>
      <c r="H798" s="834"/>
      <c r="I798" s="290">
        <v>3</v>
      </c>
      <c r="J798" s="290"/>
      <c r="K798" s="290"/>
      <c r="L798" s="771">
        <v>1000</v>
      </c>
      <c r="M798" s="771">
        <v>3000</v>
      </c>
      <c r="N798" s="496"/>
      <c r="O798" s="496"/>
      <c r="P798" s="752" t="s">
        <v>1520</v>
      </c>
    </row>
    <row r="799" spans="1:16" ht="24">
      <c r="A799" s="496"/>
      <c r="B799" s="496"/>
      <c r="C799" s="290" t="s">
        <v>1695</v>
      </c>
      <c r="D799" s="496"/>
      <c r="E799" s="834"/>
      <c r="F799" s="834"/>
      <c r="G799" s="834"/>
      <c r="H799" s="834"/>
      <c r="I799" s="290">
        <v>3</v>
      </c>
      <c r="J799" s="290">
        <v>10</v>
      </c>
      <c r="K799" s="290"/>
      <c r="L799" s="290">
        <v>100</v>
      </c>
      <c r="M799" s="771">
        <v>3000</v>
      </c>
      <c r="N799" s="496"/>
      <c r="O799" s="496"/>
      <c r="P799" s="752" t="s">
        <v>1521</v>
      </c>
    </row>
    <row r="800" spans="1:16" ht="24">
      <c r="A800" s="496"/>
      <c r="B800" s="496"/>
      <c r="C800" s="290" t="s">
        <v>1696</v>
      </c>
      <c r="D800" s="496"/>
      <c r="E800" s="834"/>
      <c r="F800" s="834"/>
      <c r="G800" s="834"/>
      <c r="H800" s="834"/>
      <c r="I800" s="290">
        <v>2</v>
      </c>
      <c r="J800" s="290">
        <v>30</v>
      </c>
      <c r="K800" s="290"/>
      <c r="L800" s="290">
        <v>100</v>
      </c>
      <c r="M800" s="771">
        <v>6000</v>
      </c>
      <c r="N800" s="496"/>
      <c r="O800" s="496"/>
      <c r="P800" s="752" t="s">
        <v>1522</v>
      </c>
    </row>
    <row r="801" spans="1:16" ht="24">
      <c r="A801" s="496"/>
      <c r="B801" s="496"/>
      <c r="C801" s="290" t="s">
        <v>1697</v>
      </c>
      <c r="D801" s="496"/>
      <c r="E801" s="834"/>
      <c r="F801" s="834"/>
      <c r="G801" s="834"/>
      <c r="H801" s="834"/>
      <c r="I801" s="290">
        <v>2</v>
      </c>
      <c r="J801" s="290"/>
      <c r="K801" s="290"/>
      <c r="L801" s="771">
        <v>2000</v>
      </c>
      <c r="M801" s="771">
        <v>4000</v>
      </c>
      <c r="N801" s="496"/>
      <c r="O801" s="496"/>
      <c r="P801" s="752" t="s">
        <v>1523</v>
      </c>
    </row>
    <row r="802" spans="1:16" ht="24">
      <c r="A802" s="496"/>
      <c r="B802" s="496"/>
      <c r="C802" s="290" t="s">
        <v>1698</v>
      </c>
      <c r="D802" s="496"/>
      <c r="E802" s="834"/>
      <c r="F802" s="834"/>
      <c r="G802" s="834"/>
      <c r="H802" s="834"/>
      <c r="I802" s="290"/>
      <c r="J802" s="290"/>
      <c r="K802" s="290"/>
      <c r="L802" s="290"/>
      <c r="M802" s="771">
        <v>50000</v>
      </c>
      <c r="N802" s="496"/>
      <c r="O802" s="496"/>
      <c r="P802" s="816"/>
    </row>
    <row r="803" spans="1:16" ht="24">
      <c r="A803" s="496"/>
      <c r="B803" s="496"/>
      <c r="C803" s="290" t="s">
        <v>1699</v>
      </c>
      <c r="D803" s="496"/>
      <c r="E803" s="834"/>
      <c r="F803" s="834"/>
      <c r="G803" s="834"/>
      <c r="H803" s="834"/>
      <c r="I803" s="290"/>
      <c r="J803" s="290"/>
      <c r="K803" s="290"/>
      <c r="L803" s="290"/>
      <c r="M803" s="771">
        <v>50000</v>
      </c>
      <c r="N803" s="496"/>
      <c r="O803" s="496"/>
      <c r="P803" s="778" t="s">
        <v>186</v>
      </c>
    </row>
    <row r="804" spans="1:16" ht="24">
      <c r="A804" s="496"/>
      <c r="B804" s="496"/>
      <c r="C804" s="290" t="s">
        <v>1136</v>
      </c>
      <c r="D804" s="496"/>
      <c r="E804" s="834"/>
      <c r="F804" s="834"/>
      <c r="G804" s="834"/>
      <c r="H804" s="834"/>
      <c r="I804" s="290"/>
      <c r="J804" s="290"/>
      <c r="K804" s="290"/>
      <c r="L804" s="290"/>
      <c r="M804" s="771"/>
      <c r="N804" s="496"/>
      <c r="O804" s="496"/>
      <c r="P804" s="752" t="s">
        <v>1524</v>
      </c>
    </row>
    <row r="805" spans="1:16" ht="24">
      <c r="A805" s="496"/>
      <c r="B805" s="496"/>
      <c r="C805" s="290" t="s">
        <v>1700</v>
      </c>
      <c r="D805" s="496"/>
      <c r="E805" s="834"/>
      <c r="F805" s="834"/>
      <c r="G805" s="834"/>
      <c r="H805" s="834"/>
      <c r="I805" s="290"/>
      <c r="J805" s="290"/>
      <c r="K805" s="290"/>
      <c r="L805" s="290"/>
      <c r="M805" s="771">
        <v>100000</v>
      </c>
      <c r="N805" s="496"/>
      <c r="O805" s="496"/>
      <c r="P805" s="752" t="s">
        <v>1525</v>
      </c>
    </row>
    <row r="806" spans="1:16" ht="24">
      <c r="A806" s="496"/>
      <c r="B806" s="496"/>
      <c r="C806" s="290" t="s">
        <v>1137</v>
      </c>
      <c r="D806" s="496"/>
      <c r="E806" s="834"/>
      <c r="F806" s="834"/>
      <c r="G806" s="834"/>
      <c r="H806" s="834"/>
      <c r="I806" s="290"/>
      <c r="J806" s="290"/>
      <c r="K806" s="290"/>
      <c r="L806" s="290"/>
      <c r="M806" s="771"/>
      <c r="N806" s="496"/>
      <c r="O806" s="496"/>
      <c r="P806" s="752" t="s">
        <v>1526</v>
      </c>
    </row>
    <row r="807" spans="1:16" ht="24">
      <c r="A807" s="496"/>
      <c r="B807" s="496"/>
      <c r="C807" s="290" t="s">
        <v>1701</v>
      </c>
      <c r="D807" s="496"/>
      <c r="E807" s="834"/>
      <c r="F807" s="834"/>
      <c r="G807" s="834"/>
      <c r="H807" s="834"/>
      <c r="I807" s="290"/>
      <c r="J807" s="290"/>
      <c r="K807" s="290"/>
      <c r="L807" s="290"/>
      <c r="M807" s="771">
        <v>30000</v>
      </c>
      <c r="N807" s="496"/>
      <c r="O807" s="496"/>
      <c r="P807" s="752" t="s">
        <v>1527</v>
      </c>
    </row>
    <row r="808" spans="1:16" ht="24">
      <c r="A808" s="496"/>
      <c r="B808" s="496"/>
      <c r="C808" s="290" t="s">
        <v>1135</v>
      </c>
      <c r="D808" s="496"/>
      <c r="E808" s="834"/>
      <c r="F808" s="834"/>
      <c r="G808" s="834"/>
      <c r="H808" s="834"/>
      <c r="I808" s="290"/>
      <c r="J808" s="290"/>
      <c r="K808" s="290"/>
      <c r="L808" s="290"/>
      <c r="M808" s="771"/>
      <c r="N808" s="496"/>
      <c r="O808" s="496"/>
      <c r="P808" s="752" t="s">
        <v>1528</v>
      </c>
    </row>
    <row r="809" spans="1:16" ht="24">
      <c r="A809" s="496"/>
      <c r="B809" s="496"/>
      <c r="C809" s="290" t="s">
        <v>1702</v>
      </c>
      <c r="D809" s="496"/>
      <c r="E809" s="834"/>
      <c r="F809" s="834"/>
      <c r="G809" s="834"/>
      <c r="H809" s="834"/>
      <c r="I809" s="290"/>
      <c r="J809" s="290"/>
      <c r="K809" s="290"/>
      <c r="L809" s="290"/>
      <c r="M809" s="771">
        <v>13000</v>
      </c>
      <c r="N809" s="496"/>
      <c r="O809" s="496"/>
      <c r="P809" s="752" t="s">
        <v>1529</v>
      </c>
    </row>
    <row r="810" spans="1:16" ht="24">
      <c r="A810" s="496"/>
      <c r="B810" s="496"/>
      <c r="C810" s="290" t="s">
        <v>1703</v>
      </c>
      <c r="D810" s="496"/>
      <c r="E810" s="834"/>
      <c r="F810" s="834"/>
      <c r="G810" s="834"/>
      <c r="H810" s="834"/>
      <c r="I810" s="290"/>
      <c r="J810" s="290"/>
      <c r="K810" s="290"/>
      <c r="L810" s="290"/>
      <c r="M810" s="771">
        <v>5000</v>
      </c>
      <c r="N810" s="496"/>
      <c r="O810" s="496"/>
      <c r="P810" s="752" t="s">
        <v>1530</v>
      </c>
    </row>
    <row r="811" spans="1:16" ht="24">
      <c r="A811" s="496"/>
      <c r="B811" s="496"/>
      <c r="C811" s="290" t="s">
        <v>1704</v>
      </c>
      <c r="D811" s="496"/>
      <c r="E811" s="834"/>
      <c r="F811" s="834"/>
      <c r="G811" s="834"/>
      <c r="H811" s="834"/>
      <c r="I811" s="290"/>
      <c r="J811" s="290"/>
      <c r="K811" s="290"/>
      <c r="L811" s="290"/>
      <c r="M811" s="771">
        <v>11000</v>
      </c>
      <c r="N811" s="496"/>
      <c r="O811" s="496"/>
      <c r="P811" s="752" t="s">
        <v>1531</v>
      </c>
    </row>
    <row r="812" spans="1:16" ht="24">
      <c r="A812" s="496"/>
      <c r="B812" s="496"/>
      <c r="C812" s="290" t="s">
        <v>1705</v>
      </c>
      <c r="D812" s="496"/>
      <c r="E812" s="834"/>
      <c r="F812" s="834"/>
      <c r="G812" s="834"/>
      <c r="H812" s="834"/>
      <c r="I812" s="290"/>
      <c r="J812" s="290"/>
      <c r="K812" s="290"/>
      <c r="L812" s="290"/>
      <c r="M812" s="771">
        <v>40000</v>
      </c>
      <c r="N812" s="496"/>
      <c r="O812" s="496"/>
      <c r="P812" s="752" t="s">
        <v>1532</v>
      </c>
    </row>
    <row r="813" spans="1:16" ht="24">
      <c r="A813" s="496"/>
      <c r="B813" s="496"/>
      <c r="C813" s="290"/>
      <c r="D813" s="496"/>
      <c r="E813" s="834"/>
      <c r="F813" s="834"/>
      <c r="G813" s="834"/>
      <c r="H813" s="834"/>
      <c r="I813" s="290"/>
      <c r="J813" s="290"/>
      <c r="K813" s="290"/>
      <c r="L813" s="290"/>
      <c r="M813" s="771"/>
      <c r="N813" s="496"/>
      <c r="O813" s="496"/>
      <c r="P813" s="752" t="s">
        <v>1533</v>
      </c>
    </row>
    <row r="814" spans="1:16" ht="24">
      <c r="A814" s="496"/>
      <c r="B814" s="496"/>
      <c r="C814" s="760"/>
      <c r="D814" s="496"/>
      <c r="E814" s="834"/>
      <c r="F814" s="834"/>
      <c r="G814" s="834"/>
      <c r="H814" s="834"/>
      <c r="I814" s="780"/>
      <c r="J814" s="780"/>
      <c r="K814" s="780"/>
      <c r="L814" s="745"/>
      <c r="M814" s="745"/>
      <c r="N814" s="496"/>
      <c r="O814" s="496"/>
      <c r="P814" s="752" t="s">
        <v>1534</v>
      </c>
    </row>
    <row r="815" spans="1:16" ht="24">
      <c r="A815" s="496"/>
      <c r="B815" s="496"/>
      <c r="C815" s="760"/>
      <c r="D815" s="496"/>
      <c r="E815" s="834"/>
      <c r="F815" s="834"/>
      <c r="G815" s="834"/>
      <c r="H815" s="834"/>
      <c r="I815" s="780"/>
      <c r="J815" s="780"/>
      <c r="K815" s="780"/>
      <c r="L815" s="745"/>
      <c r="M815" s="745"/>
      <c r="N815" s="496"/>
      <c r="O815" s="496"/>
      <c r="P815" s="752" t="s">
        <v>1535</v>
      </c>
    </row>
    <row r="816" spans="1:16" ht="24">
      <c r="A816" s="496"/>
      <c r="B816" s="496"/>
      <c r="C816" s="760"/>
      <c r="D816" s="496"/>
      <c r="E816" s="834"/>
      <c r="F816" s="834"/>
      <c r="G816" s="834"/>
      <c r="H816" s="834"/>
      <c r="I816" s="780"/>
      <c r="J816" s="780"/>
      <c r="K816" s="780"/>
      <c r="L816" s="745"/>
      <c r="M816" s="745"/>
      <c r="N816" s="496"/>
      <c r="O816" s="496"/>
      <c r="P816" s="752" t="s">
        <v>1536</v>
      </c>
    </row>
    <row r="817" spans="1:16" ht="24">
      <c r="A817" s="496"/>
      <c r="B817" s="496"/>
      <c r="C817" s="318" t="s">
        <v>1727</v>
      </c>
      <c r="D817" s="496"/>
      <c r="E817" s="834"/>
      <c r="F817" s="834"/>
      <c r="G817" s="834"/>
      <c r="H817" s="834"/>
      <c r="I817" s="780"/>
      <c r="J817" s="780"/>
      <c r="K817" s="780"/>
      <c r="L817" s="745"/>
      <c r="M817" s="806">
        <f>SUM(M819:M839)</f>
        <v>300000</v>
      </c>
      <c r="N817" s="496"/>
      <c r="O817" s="496"/>
      <c r="P817" s="816"/>
    </row>
    <row r="818" spans="1:16" ht="24">
      <c r="A818" s="496"/>
      <c r="B818" s="496"/>
      <c r="C818" s="318" t="s">
        <v>1138</v>
      </c>
      <c r="D818" s="496"/>
      <c r="E818" s="834"/>
      <c r="F818" s="834"/>
      <c r="G818" s="834"/>
      <c r="H818" s="834"/>
      <c r="I818" s="780"/>
      <c r="J818" s="780"/>
      <c r="K818" s="780"/>
      <c r="L818" s="745"/>
      <c r="M818" s="745"/>
      <c r="N818" s="496"/>
      <c r="O818" s="496"/>
      <c r="P818" s="778" t="s">
        <v>185</v>
      </c>
    </row>
    <row r="819" spans="1:16" ht="24">
      <c r="A819" s="496"/>
      <c r="B819" s="496"/>
      <c r="C819" s="290" t="s">
        <v>931</v>
      </c>
      <c r="D819" s="496"/>
      <c r="E819" s="834"/>
      <c r="F819" s="834"/>
      <c r="G819" s="834"/>
      <c r="H819" s="834"/>
      <c r="I819" s="290">
        <v>1</v>
      </c>
      <c r="J819" s="290">
        <v>2</v>
      </c>
      <c r="K819" s="290"/>
      <c r="L819" s="771">
        <v>30000</v>
      </c>
      <c r="M819" s="771">
        <v>30000</v>
      </c>
      <c r="N819" s="496"/>
      <c r="O819" s="496"/>
      <c r="P819" s="752" t="s">
        <v>1537</v>
      </c>
    </row>
    <row r="820" spans="1:16" ht="21" customHeight="1">
      <c r="A820" s="496"/>
      <c r="B820" s="496"/>
      <c r="C820" s="290" t="s">
        <v>1706</v>
      </c>
      <c r="D820" s="496"/>
      <c r="E820" s="834"/>
      <c r="F820" s="834"/>
      <c r="G820" s="834"/>
      <c r="H820" s="834"/>
      <c r="I820" s="290">
        <v>1</v>
      </c>
      <c r="J820" s="290">
        <v>2</v>
      </c>
      <c r="K820" s="290"/>
      <c r="L820" s="771">
        <v>3600</v>
      </c>
      <c r="M820" s="771">
        <v>3600</v>
      </c>
      <c r="N820" s="496"/>
      <c r="O820" s="496"/>
      <c r="P820" s="752" t="s">
        <v>1538</v>
      </c>
    </row>
    <row r="821" spans="1:16" ht="21" customHeight="1">
      <c r="A821" s="496"/>
      <c r="B821" s="496"/>
      <c r="C821" s="290" t="s">
        <v>1139</v>
      </c>
      <c r="D821" s="496"/>
      <c r="E821" s="834"/>
      <c r="F821" s="834"/>
      <c r="G821" s="834"/>
      <c r="H821" s="834"/>
      <c r="I821" s="290"/>
      <c r="J821" s="290"/>
      <c r="K821" s="290"/>
      <c r="L821" s="771"/>
      <c r="M821" s="771"/>
      <c r="N821" s="496"/>
      <c r="O821" s="496"/>
      <c r="P821" s="752" t="s">
        <v>1539</v>
      </c>
    </row>
    <row r="822" spans="1:16" ht="21" customHeight="1">
      <c r="A822" s="496"/>
      <c r="B822" s="496"/>
      <c r="C822" s="290" t="s">
        <v>1707</v>
      </c>
      <c r="D822" s="496"/>
      <c r="E822" s="834"/>
      <c r="F822" s="834"/>
      <c r="G822" s="834"/>
      <c r="H822" s="834"/>
      <c r="I822" s="290">
        <v>1</v>
      </c>
      <c r="J822" s="290">
        <v>3</v>
      </c>
      <c r="K822" s="290"/>
      <c r="L822" s="771">
        <v>5400</v>
      </c>
      <c r="M822" s="771">
        <v>5400</v>
      </c>
      <c r="N822" s="496"/>
      <c r="O822" s="496"/>
      <c r="P822" s="752" t="s">
        <v>1540</v>
      </c>
    </row>
    <row r="823" spans="1:16" ht="21" customHeight="1">
      <c r="A823" s="496"/>
      <c r="B823" s="496"/>
      <c r="C823" s="290" t="s">
        <v>1140</v>
      </c>
      <c r="D823" s="496"/>
      <c r="E823" s="834"/>
      <c r="F823" s="834"/>
      <c r="G823" s="834"/>
      <c r="H823" s="834"/>
      <c r="I823" s="290"/>
      <c r="J823" s="290"/>
      <c r="K823" s="290"/>
      <c r="L823" s="771"/>
      <c r="M823" s="771"/>
      <c r="N823" s="496"/>
      <c r="O823" s="496"/>
      <c r="P823" s="752" t="s">
        <v>1541</v>
      </c>
    </row>
    <row r="824" spans="1:16" ht="24">
      <c r="A824" s="496"/>
      <c r="B824" s="496"/>
      <c r="C824" s="290" t="s">
        <v>1708</v>
      </c>
      <c r="D824" s="496"/>
      <c r="E824" s="834"/>
      <c r="F824" s="834"/>
      <c r="G824" s="834"/>
      <c r="H824" s="834"/>
      <c r="I824" s="290">
        <v>20</v>
      </c>
      <c r="J824" s="290">
        <v>10</v>
      </c>
      <c r="K824" s="290"/>
      <c r="L824" s="771">
        <v>30000</v>
      </c>
      <c r="M824" s="771">
        <v>30000</v>
      </c>
      <c r="N824" s="496"/>
      <c r="O824" s="496"/>
      <c r="P824" s="752" t="s">
        <v>1542</v>
      </c>
    </row>
    <row r="825" spans="1:16" ht="24">
      <c r="A825" s="496"/>
      <c r="B825" s="496"/>
      <c r="C825" s="318" t="s">
        <v>1709</v>
      </c>
      <c r="D825" s="496"/>
      <c r="E825" s="834"/>
      <c r="F825" s="834"/>
      <c r="G825" s="834"/>
      <c r="H825" s="834"/>
      <c r="I825" s="290">
        <v>2</v>
      </c>
      <c r="J825" s="290">
        <v>2</v>
      </c>
      <c r="K825" s="290"/>
      <c r="L825" s="771">
        <v>5000</v>
      </c>
      <c r="M825" s="771">
        <v>5000</v>
      </c>
      <c r="N825" s="496"/>
      <c r="O825" s="496"/>
      <c r="P825" s="752" t="s">
        <v>1543</v>
      </c>
    </row>
    <row r="826" spans="1:16" ht="24">
      <c r="A826" s="496"/>
      <c r="B826" s="496"/>
      <c r="C826" s="290" t="s">
        <v>1710</v>
      </c>
      <c r="D826" s="496"/>
      <c r="E826" s="834"/>
      <c r="F826" s="834"/>
      <c r="G826" s="834"/>
      <c r="H826" s="834"/>
      <c r="I826" s="290">
        <v>4</v>
      </c>
      <c r="J826" s="290">
        <v>1</v>
      </c>
      <c r="K826" s="290"/>
      <c r="L826" s="771">
        <v>60000</v>
      </c>
      <c r="M826" s="771">
        <v>60000</v>
      </c>
      <c r="N826" s="496"/>
      <c r="O826" s="496"/>
      <c r="P826" s="752" t="s">
        <v>1544</v>
      </c>
    </row>
    <row r="827" spans="1:16" ht="24">
      <c r="A827" s="496"/>
      <c r="B827" s="496"/>
      <c r="C827" s="290" t="s">
        <v>1711</v>
      </c>
      <c r="D827" s="496"/>
      <c r="E827" s="834"/>
      <c r="F827" s="834"/>
      <c r="G827" s="834"/>
      <c r="H827" s="834"/>
      <c r="I827" s="290">
        <v>12</v>
      </c>
      <c r="J827" s="290">
        <v>1</v>
      </c>
      <c r="K827" s="290"/>
      <c r="L827" s="771">
        <v>24000</v>
      </c>
      <c r="M827" s="771">
        <v>24000</v>
      </c>
      <c r="N827" s="496"/>
      <c r="O827" s="496"/>
      <c r="P827" s="816"/>
    </row>
    <row r="828" spans="1:16" ht="24">
      <c r="A828" s="496"/>
      <c r="B828" s="496"/>
      <c r="C828" s="290" t="s">
        <v>1712</v>
      </c>
      <c r="D828" s="496"/>
      <c r="E828" s="834"/>
      <c r="F828" s="834"/>
      <c r="G828" s="834"/>
      <c r="H828" s="834"/>
      <c r="I828" s="290">
        <v>12</v>
      </c>
      <c r="J828" s="290">
        <v>1</v>
      </c>
      <c r="K828" s="290"/>
      <c r="L828" s="771">
        <v>12000</v>
      </c>
      <c r="M828" s="771">
        <v>12000</v>
      </c>
      <c r="N828" s="496"/>
      <c r="O828" s="496"/>
      <c r="P828" s="778" t="s">
        <v>186</v>
      </c>
    </row>
    <row r="829" spans="1:16" ht="24">
      <c r="A829" s="496"/>
      <c r="B829" s="496"/>
      <c r="C829" s="290" t="s">
        <v>1713</v>
      </c>
      <c r="D829" s="496"/>
      <c r="E829" s="834"/>
      <c r="F829" s="834"/>
      <c r="G829" s="834"/>
      <c r="H829" s="834"/>
      <c r="I829" s="290">
        <v>10</v>
      </c>
      <c r="J829" s="290">
        <v>1</v>
      </c>
      <c r="K829" s="290"/>
      <c r="L829" s="771">
        <v>5000</v>
      </c>
      <c r="M829" s="771">
        <v>5000</v>
      </c>
      <c r="N829" s="496"/>
      <c r="O829" s="496"/>
      <c r="P829" s="752" t="s">
        <v>1545</v>
      </c>
    </row>
    <row r="830" spans="1:16" ht="24">
      <c r="A830" s="496"/>
      <c r="B830" s="496"/>
      <c r="C830" s="290" t="s">
        <v>1141</v>
      </c>
      <c r="D830" s="496"/>
      <c r="E830" s="834"/>
      <c r="F830" s="834"/>
      <c r="G830" s="834"/>
      <c r="H830" s="834"/>
      <c r="I830" s="290"/>
      <c r="J830" s="290"/>
      <c r="K830" s="290"/>
      <c r="L830" s="771"/>
      <c r="M830" s="771"/>
      <c r="N830" s="496"/>
      <c r="O830" s="496"/>
      <c r="P830" s="752" t="s">
        <v>1546</v>
      </c>
    </row>
    <row r="831" spans="1:16" ht="24">
      <c r="A831" s="496"/>
      <c r="B831" s="496"/>
      <c r="C831" s="290" t="s">
        <v>1714</v>
      </c>
      <c r="D831" s="496"/>
      <c r="E831" s="834"/>
      <c r="F831" s="834"/>
      <c r="G831" s="834"/>
      <c r="H831" s="834"/>
      <c r="I831" s="290">
        <v>1</v>
      </c>
      <c r="J831" s="290">
        <v>2</v>
      </c>
      <c r="K831" s="290"/>
      <c r="L831" s="771">
        <v>5000</v>
      </c>
      <c r="M831" s="771">
        <v>5000</v>
      </c>
      <c r="N831" s="496"/>
      <c r="O831" s="496"/>
      <c r="P831" s="752" t="s">
        <v>1547</v>
      </c>
    </row>
    <row r="832" spans="1:16" ht="24">
      <c r="A832" s="496"/>
      <c r="B832" s="496"/>
      <c r="C832" s="290" t="s">
        <v>1715</v>
      </c>
      <c r="D832" s="496"/>
      <c r="E832" s="834"/>
      <c r="F832" s="834"/>
      <c r="G832" s="834"/>
      <c r="H832" s="834"/>
      <c r="I832" s="290">
        <v>1</v>
      </c>
      <c r="J832" s="290">
        <v>5</v>
      </c>
      <c r="K832" s="290"/>
      <c r="L832" s="771">
        <v>6000</v>
      </c>
      <c r="M832" s="771">
        <v>6000</v>
      </c>
      <c r="N832" s="496"/>
      <c r="O832" s="496"/>
      <c r="P832" s="752" t="s">
        <v>1548</v>
      </c>
    </row>
    <row r="833" spans="1:16" ht="24">
      <c r="A833" s="496"/>
      <c r="B833" s="496"/>
      <c r="C833" s="290" t="s">
        <v>1716</v>
      </c>
      <c r="D833" s="496"/>
      <c r="E833" s="834"/>
      <c r="F833" s="834"/>
      <c r="G833" s="834"/>
      <c r="H833" s="834"/>
      <c r="I833" s="290">
        <v>1</v>
      </c>
      <c r="J833" s="290">
        <v>1</v>
      </c>
      <c r="K833" s="290"/>
      <c r="L833" s="771">
        <v>60000</v>
      </c>
      <c r="M833" s="771">
        <v>60000</v>
      </c>
      <c r="N833" s="496"/>
      <c r="O833" s="496"/>
      <c r="P833" s="752" t="s">
        <v>1549</v>
      </c>
    </row>
    <row r="834" spans="1:16" ht="24">
      <c r="A834" s="496"/>
      <c r="B834" s="496"/>
      <c r="C834" s="290" t="s">
        <v>1142</v>
      </c>
      <c r="D834" s="496"/>
      <c r="E834" s="834"/>
      <c r="F834" s="834"/>
      <c r="G834" s="834"/>
      <c r="H834" s="834"/>
      <c r="I834" s="290"/>
      <c r="J834" s="290"/>
      <c r="K834" s="290"/>
      <c r="L834" s="771"/>
      <c r="M834" s="771"/>
      <c r="N834" s="496"/>
      <c r="O834" s="496"/>
      <c r="P834" s="752" t="s">
        <v>1550</v>
      </c>
    </row>
    <row r="835" spans="1:16" ht="24">
      <c r="A835" s="496"/>
      <c r="B835" s="496"/>
      <c r="C835" s="290" t="s">
        <v>1717</v>
      </c>
      <c r="D835" s="496"/>
      <c r="E835" s="834"/>
      <c r="F835" s="834"/>
      <c r="G835" s="834"/>
      <c r="H835" s="834"/>
      <c r="I835" s="290">
        <v>100</v>
      </c>
      <c r="J835" s="290">
        <v>1</v>
      </c>
      <c r="K835" s="290"/>
      <c r="L835" s="771">
        <v>8000</v>
      </c>
      <c r="M835" s="771">
        <v>8000</v>
      </c>
      <c r="N835" s="496"/>
      <c r="O835" s="496"/>
      <c r="P835" s="752" t="s">
        <v>1551</v>
      </c>
    </row>
    <row r="836" spans="1:16" ht="24">
      <c r="A836" s="496"/>
      <c r="B836" s="496"/>
      <c r="C836" s="290" t="s">
        <v>1718</v>
      </c>
      <c r="D836" s="496"/>
      <c r="E836" s="834"/>
      <c r="F836" s="834"/>
      <c r="G836" s="834"/>
      <c r="H836" s="834"/>
      <c r="I836" s="290">
        <v>3</v>
      </c>
      <c r="J836" s="290">
        <v>3</v>
      </c>
      <c r="K836" s="290"/>
      <c r="L836" s="771">
        <v>16000</v>
      </c>
      <c r="M836" s="771">
        <v>16000</v>
      </c>
      <c r="N836" s="496"/>
      <c r="O836" s="496"/>
      <c r="P836" s="752" t="s">
        <v>1552</v>
      </c>
    </row>
    <row r="837" spans="1:16" ht="24">
      <c r="A837" s="496"/>
      <c r="B837" s="496"/>
      <c r="C837" s="743" t="s">
        <v>1719</v>
      </c>
      <c r="D837" s="496"/>
      <c r="E837" s="834"/>
      <c r="F837" s="834"/>
      <c r="G837" s="834"/>
      <c r="H837" s="834"/>
      <c r="I837" s="290">
        <v>1</v>
      </c>
      <c r="J837" s="290">
        <v>1</v>
      </c>
      <c r="K837" s="290"/>
      <c r="L837" s="771">
        <v>30000</v>
      </c>
      <c r="M837" s="771">
        <v>30000</v>
      </c>
      <c r="N837" s="496"/>
      <c r="O837" s="496"/>
      <c r="P837" s="752" t="s">
        <v>1553</v>
      </c>
    </row>
    <row r="838" spans="1:16" ht="24">
      <c r="A838" s="496"/>
      <c r="B838" s="496"/>
      <c r="C838" s="760"/>
      <c r="D838" s="496"/>
      <c r="E838" s="834"/>
      <c r="F838" s="834"/>
      <c r="G838" s="834"/>
      <c r="H838" s="834"/>
      <c r="I838" s="780"/>
      <c r="J838" s="780"/>
      <c r="K838" s="780"/>
      <c r="L838" s="745"/>
      <c r="M838" s="745"/>
      <c r="N838" s="496"/>
      <c r="O838" s="496"/>
      <c r="P838" s="752" t="s">
        <v>1554</v>
      </c>
    </row>
    <row r="839" spans="1:16" ht="24">
      <c r="A839" s="497"/>
      <c r="B839" s="497"/>
      <c r="C839" s="761"/>
      <c r="D839" s="497"/>
      <c r="E839" s="836"/>
      <c r="F839" s="836"/>
      <c r="G839" s="836"/>
      <c r="H839" s="836"/>
      <c r="I839" s="804"/>
      <c r="J839" s="804"/>
      <c r="K839" s="804"/>
      <c r="L839" s="805"/>
      <c r="M839" s="805"/>
      <c r="N839" s="497"/>
      <c r="O839" s="497"/>
      <c r="P839" s="779" t="s">
        <v>1555</v>
      </c>
    </row>
  </sheetData>
  <sheetProtection/>
  <mergeCells count="20">
    <mergeCell ref="M8:M10"/>
    <mergeCell ref="E7:F7"/>
    <mergeCell ref="G7:H7"/>
    <mergeCell ref="G8:G10"/>
    <mergeCell ref="H8:H10"/>
    <mergeCell ref="E8:E10"/>
    <mergeCell ref="J8:J10"/>
    <mergeCell ref="I7:O7"/>
    <mergeCell ref="F8:F10"/>
    <mergeCell ref="K8:K10"/>
    <mergeCell ref="A1:P1"/>
    <mergeCell ref="A2:P2"/>
    <mergeCell ref="A7:B9"/>
    <mergeCell ref="C7:C10"/>
    <mergeCell ref="D7:D10"/>
    <mergeCell ref="I8:I10"/>
    <mergeCell ref="P7:P10"/>
    <mergeCell ref="O8:O10"/>
    <mergeCell ref="N8:N10"/>
    <mergeCell ref="L8:L10"/>
  </mergeCells>
  <printOptions/>
  <pageMargins left="0.31496062992125984" right="0" top="0.58" bottom="0.1968503937007874" header="0.69" footer="0.15748031496062992"/>
  <pageSetup fitToHeight="0" fitToWidth="1" horizontalDpi="600" verticalDpi="6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2"/>
  </sheetPr>
  <dimension ref="A1:P87"/>
  <sheetViews>
    <sheetView zoomScalePageLayoutView="0" workbookViewId="0" topLeftCell="A1">
      <selection activeCell="H8" sqref="H8:H10"/>
    </sheetView>
  </sheetViews>
  <sheetFormatPr defaultColWidth="8.00390625" defaultRowHeight="12.75"/>
  <cols>
    <col min="1" max="2" width="5.7109375" style="393" customWidth="1"/>
    <col min="3" max="3" width="30.57421875" style="393" customWidth="1"/>
    <col min="4" max="7" width="10.140625" style="393" customWidth="1"/>
    <col min="8" max="8" width="11.00390625" style="393" customWidth="1"/>
    <col min="9" max="11" width="7.7109375" style="393" customWidth="1"/>
    <col min="12" max="12" width="10.57421875" style="393" customWidth="1"/>
    <col min="13" max="15" width="12.421875" style="393" customWidth="1"/>
    <col min="16" max="16" width="27.421875" style="393" customWidth="1"/>
    <col min="17" max="16384" width="8.00390625" style="393" customWidth="1"/>
  </cols>
  <sheetData>
    <row r="1" spans="1:16" ht="27">
      <c r="A1" s="1014" t="s">
        <v>573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</row>
    <row r="2" spans="1:16" s="394" customFormat="1" ht="27">
      <c r="A2" s="1014" t="s">
        <v>397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</row>
    <row r="3" ht="14.25" customHeight="1"/>
    <row r="4" spans="1:4" ht="24">
      <c r="A4" s="344" t="s">
        <v>178</v>
      </c>
      <c r="B4" s="344"/>
      <c r="C4" s="344"/>
      <c r="D4" s="395"/>
    </row>
    <row r="5" spans="1:3" ht="24">
      <c r="A5" s="344" t="s">
        <v>179</v>
      </c>
      <c r="B5" s="344"/>
      <c r="C5" s="344"/>
    </row>
    <row r="6" ht="20.25" customHeight="1">
      <c r="P6" s="347" t="s">
        <v>192</v>
      </c>
    </row>
    <row r="7" spans="1:16" s="396" customFormat="1" ht="15" customHeight="1">
      <c r="A7" s="1086" t="s">
        <v>349</v>
      </c>
      <c r="B7" s="1087"/>
      <c r="C7" s="1021" t="s">
        <v>275</v>
      </c>
      <c r="D7" s="1021" t="s">
        <v>276</v>
      </c>
      <c r="E7" s="1028" t="s">
        <v>314</v>
      </c>
      <c r="F7" s="1030"/>
      <c r="G7" s="1028" t="s">
        <v>363</v>
      </c>
      <c r="H7" s="1030"/>
      <c r="I7" s="1028" t="s">
        <v>561</v>
      </c>
      <c r="J7" s="1029"/>
      <c r="K7" s="1029"/>
      <c r="L7" s="1029"/>
      <c r="M7" s="1029"/>
      <c r="N7" s="1029"/>
      <c r="O7" s="1030"/>
      <c r="P7" s="1021" t="s">
        <v>253</v>
      </c>
    </row>
    <row r="8" spans="1:16" s="396" customFormat="1" ht="17.25" customHeight="1">
      <c r="A8" s="1087"/>
      <c r="B8" s="1087"/>
      <c r="C8" s="1025"/>
      <c r="D8" s="1022"/>
      <c r="E8" s="1024" t="s">
        <v>180</v>
      </c>
      <c r="F8" s="1024" t="s">
        <v>22</v>
      </c>
      <c r="G8" s="1024" t="s">
        <v>180</v>
      </c>
      <c r="H8" s="1021" t="s">
        <v>656</v>
      </c>
      <c r="I8" s="1021" t="s">
        <v>277</v>
      </c>
      <c r="J8" s="1021" t="s">
        <v>278</v>
      </c>
      <c r="K8" s="1024" t="s">
        <v>48</v>
      </c>
      <c r="L8" s="1024" t="s">
        <v>42</v>
      </c>
      <c r="M8" s="1024" t="s">
        <v>43</v>
      </c>
      <c r="N8" s="1024" t="s">
        <v>19</v>
      </c>
      <c r="O8" s="1021" t="s">
        <v>40</v>
      </c>
      <c r="P8" s="1025"/>
    </row>
    <row r="9" spans="1:16" s="396" customFormat="1" ht="15.75" customHeight="1">
      <c r="A9" s="1087"/>
      <c r="B9" s="1087"/>
      <c r="C9" s="1025"/>
      <c r="D9" s="1022"/>
      <c r="E9" s="1025"/>
      <c r="F9" s="1025"/>
      <c r="G9" s="1025"/>
      <c r="H9" s="1025"/>
      <c r="I9" s="1025"/>
      <c r="J9" s="1025"/>
      <c r="K9" s="1025"/>
      <c r="L9" s="1025"/>
      <c r="M9" s="1025"/>
      <c r="N9" s="1025"/>
      <c r="O9" s="1025"/>
      <c r="P9" s="1025"/>
    </row>
    <row r="10" spans="1:16" s="396" customFormat="1" ht="24">
      <c r="A10" s="492" t="s">
        <v>347</v>
      </c>
      <c r="B10" s="492" t="s">
        <v>348</v>
      </c>
      <c r="C10" s="1026"/>
      <c r="D10" s="1023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  <c r="O10" s="1026"/>
      <c r="P10" s="1026"/>
    </row>
    <row r="11" spans="1:16" s="396" customFormat="1" ht="24.75" thickBot="1">
      <c r="A11" s="493"/>
      <c r="B11" s="493"/>
      <c r="C11" s="349" t="s">
        <v>23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97"/>
    </row>
    <row r="12" spans="1:16" s="396" customFormat="1" ht="24.75" thickTop="1">
      <c r="A12" s="494"/>
      <c r="B12" s="494"/>
      <c r="C12" s="384" t="s">
        <v>214</v>
      </c>
      <c r="D12" s="398"/>
      <c r="E12" s="398"/>
      <c r="F12" s="398"/>
      <c r="G12" s="398"/>
      <c r="H12" s="398"/>
      <c r="I12" s="401"/>
      <c r="J12" s="401"/>
      <c r="K12" s="401"/>
      <c r="L12" s="401"/>
      <c r="M12" s="403"/>
      <c r="N12" s="401"/>
      <c r="O12" s="401"/>
      <c r="P12" s="398"/>
    </row>
    <row r="13" spans="1:16" s="396" customFormat="1" ht="24">
      <c r="A13" s="495"/>
      <c r="B13" s="495"/>
      <c r="C13" s="355" t="s">
        <v>385</v>
      </c>
      <c r="D13" s="399"/>
      <c r="E13" s="399"/>
      <c r="F13" s="399"/>
      <c r="G13" s="399"/>
      <c r="H13" s="399"/>
      <c r="I13" s="402"/>
      <c r="J13" s="402"/>
      <c r="K13" s="402"/>
      <c r="L13" s="402"/>
      <c r="M13" s="404"/>
      <c r="N13" s="402"/>
      <c r="O13" s="402"/>
      <c r="P13" s="399"/>
    </row>
    <row r="14" spans="1:16" s="396" customFormat="1" ht="24">
      <c r="A14" s="495"/>
      <c r="B14" s="495"/>
      <c r="C14" s="384" t="s">
        <v>254</v>
      </c>
      <c r="D14" s="398"/>
      <c r="E14" s="398"/>
      <c r="F14" s="398"/>
      <c r="G14" s="398"/>
      <c r="H14" s="398"/>
      <c r="I14" s="401"/>
      <c r="J14" s="401"/>
      <c r="K14" s="401"/>
      <c r="L14" s="401"/>
      <c r="M14" s="403"/>
      <c r="N14" s="401"/>
      <c r="O14" s="401"/>
      <c r="P14" s="399"/>
    </row>
    <row r="15" spans="1:16" s="396" customFormat="1" ht="24">
      <c r="A15" s="495"/>
      <c r="B15" s="495"/>
      <c r="C15" s="355" t="s">
        <v>184</v>
      </c>
      <c r="D15" s="399"/>
      <c r="E15" s="399"/>
      <c r="F15" s="399"/>
      <c r="G15" s="399"/>
      <c r="H15" s="399"/>
      <c r="I15" s="402"/>
      <c r="J15" s="402"/>
      <c r="K15" s="402"/>
      <c r="L15" s="402"/>
      <c r="M15" s="404"/>
      <c r="N15" s="402"/>
      <c r="O15" s="402"/>
      <c r="P15" s="399"/>
    </row>
    <row r="16" spans="1:16" ht="24">
      <c r="A16" s="496"/>
      <c r="B16" s="496"/>
      <c r="C16" s="356" t="s">
        <v>44</v>
      </c>
      <c r="D16" s="353"/>
      <c r="E16" s="353"/>
      <c r="F16" s="353"/>
      <c r="G16" s="353"/>
      <c r="H16" s="353"/>
      <c r="I16" s="375"/>
      <c r="J16" s="375"/>
      <c r="K16" s="375"/>
      <c r="L16" s="375"/>
      <c r="M16" s="383"/>
      <c r="N16" s="375"/>
      <c r="O16" s="375"/>
      <c r="P16" s="353"/>
    </row>
    <row r="17" spans="1:16" ht="24">
      <c r="A17" s="496"/>
      <c r="B17" s="496"/>
      <c r="C17" s="355" t="s">
        <v>279</v>
      </c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9" t="s">
        <v>185</v>
      </c>
    </row>
    <row r="18" spans="1:16" ht="24">
      <c r="A18" s="496"/>
      <c r="B18" s="496"/>
      <c r="C18" s="353" t="s">
        <v>280</v>
      </c>
      <c r="D18" s="375"/>
      <c r="E18" s="375"/>
      <c r="F18" s="375"/>
      <c r="G18" s="375"/>
      <c r="H18" s="375"/>
      <c r="I18" s="353"/>
      <c r="J18" s="353"/>
      <c r="K18" s="353"/>
      <c r="L18" s="353"/>
      <c r="M18" s="353"/>
      <c r="N18" s="375"/>
      <c r="O18" s="375"/>
      <c r="P18" s="359" t="s">
        <v>186</v>
      </c>
    </row>
    <row r="19" spans="1:16" ht="24">
      <c r="A19" s="496"/>
      <c r="B19" s="496"/>
      <c r="C19" s="353" t="s">
        <v>281</v>
      </c>
      <c r="D19" s="375"/>
      <c r="E19" s="375"/>
      <c r="F19" s="375"/>
      <c r="G19" s="375"/>
      <c r="H19" s="375"/>
      <c r="I19" s="353"/>
      <c r="J19" s="353"/>
      <c r="K19" s="353"/>
      <c r="L19" s="353"/>
      <c r="M19" s="353"/>
      <c r="N19" s="375"/>
      <c r="O19" s="375"/>
      <c r="P19" s="353"/>
    </row>
    <row r="20" spans="1:16" ht="24">
      <c r="A20" s="496"/>
      <c r="B20" s="496"/>
      <c r="C20" s="353" t="s">
        <v>282</v>
      </c>
      <c r="D20" s="375"/>
      <c r="E20" s="375"/>
      <c r="F20" s="375"/>
      <c r="G20" s="375"/>
      <c r="H20" s="375"/>
      <c r="I20" s="353"/>
      <c r="J20" s="353"/>
      <c r="K20" s="353"/>
      <c r="L20" s="353"/>
      <c r="M20" s="353"/>
      <c r="N20" s="375"/>
      <c r="O20" s="375"/>
      <c r="P20" s="353"/>
    </row>
    <row r="21" spans="1:16" ht="24">
      <c r="A21" s="496"/>
      <c r="B21" s="496"/>
      <c r="C21" s="353" t="s">
        <v>220</v>
      </c>
      <c r="D21" s="375"/>
      <c r="E21" s="375"/>
      <c r="F21" s="375"/>
      <c r="G21" s="375"/>
      <c r="H21" s="375"/>
      <c r="I21" s="353"/>
      <c r="J21" s="353"/>
      <c r="K21" s="353"/>
      <c r="L21" s="353"/>
      <c r="M21" s="353"/>
      <c r="N21" s="375"/>
      <c r="O21" s="375"/>
      <c r="P21" s="353"/>
    </row>
    <row r="22" spans="1:16" ht="24">
      <c r="A22" s="496"/>
      <c r="B22" s="496"/>
      <c r="C22" s="355" t="s">
        <v>283</v>
      </c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9" t="s">
        <v>185</v>
      </c>
    </row>
    <row r="23" spans="1:16" ht="24">
      <c r="A23" s="496"/>
      <c r="B23" s="496"/>
      <c r="C23" s="353" t="s">
        <v>284</v>
      </c>
      <c r="D23" s="375"/>
      <c r="E23" s="375"/>
      <c r="F23" s="375"/>
      <c r="G23" s="375"/>
      <c r="H23" s="375"/>
      <c r="I23" s="353"/>
      <c r="J23" s="353"/>
      <c r="K23" s="353"/>
      <c r="L23" s="353"/>
      <c r="M23" s="353"/>
      <c r="N23" s="375"/>
      <c r="O23" s="375"/>
      <c r="P23" s="359" t="s">
        <v>186</v>
      </c>
    </row>
    <row r="24" spans="1:16" ht="24">
      <c r="A24" s="496"/>
      <c r="B24" s="496"/>
      <c r="C24" s="353" t="s">
        <v>285</v>
      </c>
      <c r="D24" s="375"/>
      <c r="E24" s="375"/>
      <c r="F24" s="375"/>
      <c r="G24" s="375"/>
      <c r="H24" s="375"/>
      <c r="I24" s="353"/>
      <c r="J24" s="353"/>
      <c r="K24" s="353"/>
      <c r="L24" s="353"/>
      <c r="M24" s="353"/>
      <c r="N24" s="375"/>
      <c r="O24" s="375"/>
      <c r="P24" s="359"/>
    </row>
    <row r="25" spans="1:16" ht="24">
      <c r="A25" s="496"/>
      <c r="B25" s="496"/>
      <c r="C25" s="353" t="s">
        <v>286</v>
      </c>
      <c r="D25" s="375"/>
      <c r="E25" s="375"/>
      <c r="F25" s="375"/>
      <c r="G25" s="375"/>
      <c r="H25" s="375"/>
      <c r="I25" s="353"/>
      <c r="J25" s="353"/>
      <c r="K25" s="353"/>
      <c r="L25" s="353"/>
      <c r="M25" s="353"/>
      <c r="N25" s="375"/>
      <c r="O25" s="375"/>
      <c r="P25" s="353"/>
    </row>
    <row r="26" spans="1:16" ht="24">
      <c r="A26" s="496"/>
      <c r="B26" s="496"/>
      <c r="C26" s="353" t="s">
        <v>220</v>
      </c>
      <c r="D26" s="375"/>
      <c r="E26" s="375"/>
      <c r="F26" s="375"/>
      <c r="G26" s="375"/>
      <c r="H26" s="375"/>
      <c r="I26" s="353"/>
      <c r="J26" s="353"/>
      <c r="K26" s="353"/>
      <c r="L26" s="353"/>
      <c r="M26" s="353"/>
      <c r="N26" s="375"/>
      <c r="O26" s="375"/>
      <c r="P26" s="353"/>
    </row>
    <row r="27" spans="1:16" ht="24">
      <c r="A27" s="496"/>
      <c r="B27" s="496"/>
      <c r="C27" s="355" t="s">
        <v>287</v>
      </c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9" t="s">
        <v>185</v>
      </c>
    </row>
    <row r="28" spans="1:16" ht="24">
      <c r="A28" s="496"/>
      <c r="B28" s="496"/>
      <c r="C28" s="353" t="s">
        <v>288</v>
      </c>
      <c r="D28" s="375"/>
      <c r="E28" s="375"/>
      <c r="F28" s="375"/>
      <c r="G28" s="375"/>
      <c r="H28" s="375"/>
      <c r="I28" s="353"/>
      <c r="J28" s="353"/>
      <c r="K28" s="353"/>
      <c r="L28" s="353"/>
      <c r="M28" s="353"/>
      <c r="N28" s="375"/>
      <c r="O28" s="375"/>
      <c r="P28" s="359" t="s">
        <v>186</v>
      </c>
    </row>
    <row r="29" spans="1:16" ht="24">
      <c r="A29" s="496"/>
      <c r="B29" s="496"/>
      <c r="C29" s="353" t="s">
        <v>289</v>
      </c>
      <c r="D29" s="375"/>
      <c r="E29" s="375"/>
      <c r="F29" s="375"/>
      <c r="G29" s="375"/>
      <c r="H29" s="375"/>
      <c r="I29" s="353"/>
      <c r="J29" s="353"/>
      <c r="K29" s="353"/>
      <c r="L29" s="353"/>
      <c r="M29" s="353"/>
      <c r="N29" s="375"/>
      <c r="O29" s="375"/>
      <c r="P29" s="353"/>
    </row>
    <row r="30" spans="1:16" ht="24">
      <c r="A30" s="496"/>
      <c r="B30" s="496"/>
      <c r="C30" s="353" t="s">
        <v>290</v>
      </c>
      <c r="D30" s="375"/>
      <c r="E30" s="375"/>
      <c r="F30" s="375"/>
      <c r="G30" s="375"/>
      <c r="H30" s="375"/>
      <c r="I30" s="353"/>
      <c r="J30" s="353"/>
      <c r="K30" s="353"/>
      <c r="L30" s="353"/>
      <c r="M30" s="353"/>
      <c r="N30" s="375"/>
      <c r="O30" s="375"/>
      <c r="P30" s="353"/>
    </row>
    <row r="31" spans="1:16" ht="24">
      <c r="A31" s="497"/>
      <c r="B31" s="497"/>
      <c r="C31" s="369" t="s">
        <v>220</v>
      </c>
      <c r="D31" s="400"/>
      <c r="E31" s="400"/>
      <c r="F31" s="400"/>
      <c r="G31" s="400"/>
      <c r="H31" s="400"/>
      <c r="I31" s="369"/>
      <c r="J31" s="369"/>
      <c r="K31" s="369"/>
      <c r="L31" s="369"/>
      <c r="M31" s="369"/>
      <c r="N31" s="400"/>
      <c r="O31" s="400"/>
      <c r="P31" s="369"/>
    </row>
    <row r="32" spans="2:16" ht="24">
      <c r="B32" s="373" t="s">
        <v>28</v>
      </c>
      <c r="C32" s="342" t="s">
        <v>362</v>
      </c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7"/>
    </row>
    <row r="33" spans="3:16" ht="24"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</row>
    <row r="34" spans="3:16" ht="24"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</row>
    <row r="35" spans="3:16" ht="24"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</row>
    <row r="36" spans="3:16" ht="24"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</row>
    <row r="37" spans="3:16" ht="24"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</row>
    <row r="38" spans="3:16" ht="24"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</row>
    <row r="39" spans="3:16" ht="24"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</row>
    <row r="40" spans="3:16" ht="24"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</row>
    <row r="41" spans="3:16" ht="24"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</row>
    <row r="42" spans="3:16" ht="24"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</row>
    <row r="43" spans="3:16" ht="24"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</row>
    <row r="44" spans="3:16" ht="24"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</row>
    <row r="45" spans="3:16" ht="24"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</row>
    <row r="46" spans="3:16" ht="24"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</row>
    <row r="47" spans="3:16" ht="24"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</row>
    <row r="48" spans="3:16" ht="24"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</row>
    <row r="49" spans="3:16" ht="24"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</row>
    <row r="50" spans="3:16" ht="24"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</row>
    <row r="51" spans="3:16" ht="24"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</row>
    <row r="52" spans="3:16" ht="24"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3:16" ht="24"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</row>
    <row r="54" spans="3:16" ht="24"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</row>
    <row r="55" spans="3:16" ht="24"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</row>
    <row r="56" spans="3:16" ht="24"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</row>
    <row r="57" spans="3:16" ht="24"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</row>
    <row r="58" spans="3:16" ht="24"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</row>
    <row r="59" spans="3:16" ht="24"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</row>
    <row r="60" spans="3:16" ht="24"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</row>
    <row r="61" spans="3:16" ht="24"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</row>
    <row r="62" spans="3:16" ht="24"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</row>
    <row r="63" spans="3:16" ht="24"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</row>
    <row r="64" spans="3:16" ht="24"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</row>
    <row r="65" spans="3:16" ht="24"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</row>
    <row r="66" spans="3:16" ht="24"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3:16" ht="24"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</row>
    <row r="68" spans="3:16" ht="24"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</row>
    <row r="69" spans="3:16" ht="24"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</row>
    <row r="70" spans="3:16" ht="24"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</row>
    <row r="71" spans="3:16" ht="24"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3:16" ht="24"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3:16" ht="24"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</row>
    <row r="74" spans="3:16" ht="24"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</row>
    <row r="75" spans="3:16" ht="24"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3:16" ht="24"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</row>
    <row r="77" spans="3:16" ht="24"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</row>
    <row r="78" spans="3:16" ht="24"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</row>
    <row r="79" spans="3:16" ht="24"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</row>
    <row r="80" spans="3:16" ht="24"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3:16" ht="24"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</row>
    <row r="82" spans="3:16" ht="24"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</row>
    <row r="83" spans="3:16" ht="24"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</row>
    <row r="84" spans="3:16" ht="24"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</row>
    <row r="85" spans="3:16" ht="24"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</row>
    <row r="86" spans="3:16" ht="24"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</row>
    <row r="87" spans="3:16" ht="24"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</row>
  </sheetData>
  <sheetProtection/>
  <mergeCells count="20">
    <mergeCell ref="A1:P1"/>
    <mergeCell ref="A2:P2"/>
    <mergeCell ref="A7:B9"/>
    <mergeCell ref="C7:C10"/>
    <mergeCell ref="D7:D10"/>
    <mergeCell ref="E7:F7"/>
    <mergeCell ref="G7:H7"/>
    <mergeCell ref="I7:O7"/>
    <mergeCell ref="P7:P10"/>
    <mergeCell ref="E8:E10"/>
    <mergeCell ref="L8:L10"/>
    <mergeCell ref="M8:M10"/>
    <mergeCell ref="N8:N10"/>
    <mergeCell ref="O8:O10"/>
    <mergeCell ref="F8:F10"/>
    <mergeCell ref="G8:G10"/>
    <mergeCell ref="H8:H10"/>
    <mergeCell ref="I8:I10"/>
    <mergeCell ref="J8:J10"/>
    <mergeCell ref="K8:K10"/>
  </mergeCells>
  <printOptions/>
  <pageMargins left="0.31496062992125984" right="0" top="0.2755905511811024" bottom="0.1968503937007874" header="0.31496062992125984" footer="0.15748031496062992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B1:N14"/>
  <sheetViews>
    <sheetView showGridLines="0" zoomScale="75" zoomScaleNormal="75" workbookViewId="0" topLeftCell="A1">
      <selection activeCell="D5" sqref="D5:E5"/>
    </sheetView>
  </sheetViews>
  <sheetFormatPr defaultColWidth="9.140625" defaultRowHeight="18.75" customHeight="1"/>
  <cols>
    <col min="1" max="1" width="9.140625" style="445" customWidth="1"/>
    <col min="2" max="2" width="33.00390625" style="445" customWidth="1"/>
    <col min="3" max="5" width="24.28125" style="445" customWidth="1"/>
    <col min="6" max="16384" width="9.140625" style="445" customWidth="1"/>
  </cols>
  <sheetData>
    <row r="1" spans="2:5" s="431" customFormat="1" ht="30">
      <c r="B1" s="967" t="s">
        <v>574</v>
      </c>
      <c r="C1" s="967"/>
      <c r="D1" s="967"/>
      <c r="E1" s="967"/>
    </row>
    <row r="2" spans="2:5" s="431" customFormat="1" ht="30">
      <c r="B2" s="967" t="s">
        <v>375</v>
      </c>
      <c r="C2" s="967"/>
      <c r="D2" s="967"/>
      <c r="E2" s="967"/>
    </row>
    <row r="3" spans="2:5" s="431" customFormat="1" ht="30">
      <c r="B3" s="524"/>
      <c r="C3" s="524"/>
      <c r="D3" s="524"/>
      <c r="E3" s="524"/>
    </row>
    <row r="4" spans="2:5" s="431" customFormat="1" ht="30">
      <c r="B4" s="524"/>
      <c r="C4" s="524"/>
      <c r="D4" s="524"/>
      <c r="E4" s="524"/>
    </row>
    <row r="5" spans="2:5" s="437" customFormat="1" ht="24">
      <c r="B5" s="432" t="s">
        <v>29</v>
      </c>
      <c r="C5" s="432"/>
      <c r="D5" s="968"/>
      <c r="E5" s="968"/>
    </row>
    <row r="6" spans="2:5" s="437" customFormat="1" ht="24">
      <c r="B6" s="432" t="s">
        <v>193</v>
      </c>
      <c r="C6" s="432"/>
      <c r="D6" s="433"/>
      <c r="E6" s="433"/>
    </row>
    <row r="7" spans="2:5" s="437" customFormat="1" ht="24">
      <c r="B7" s="438"/>
      <c r="C7" s="438"/>
      <c r="D7" s="433"/>
      <c r="E7" s="433"/>
    </row>
    <row r="8" spans="5:14" ht="18" customHeight="1">
      <c r="E8" s="531" t="s">
        <v>12</v>
      </c>
      <c r="N8" s="450"/>
    </row>
    <row r="9" spans="2:5" s="452" customFormat="1" ht="55.5" customHeight="1">
      <c r="B9" s="451" t="s">
        <v>376</v>
      </c>
      <c r="C9" s="451" t="s">
        <v>21</v>
      </c>
      <c r="D9" s="466" t="s">
        <v>19</v>
      </c>
      <c r="E9" s="451" t="s">
        <v>24</v>
      </c>
    </row>
    <row r="10" spans="2:5" s="452" customFormat="1" ht="33" customHeight="1" thickBot="1">
      <c r="B10" s="532" t="s">
        <v>23</v>
      </c>
      <c r="C10" s="533">
        <f>SUM(C11:C12)</f>
        <v>0</v>
      </c>
      <c r="D10" s="533">
        <f>SUM(D11:D12)</f>
        <v>0</v>
      </c>
      <c r="E10" s="533">
        <f>C10-D10</f>
        <v>0</v>
      </c>
    </row>
    <row r="11" spans="2:5" ht="33" customHeight="1" thickTop="1">
      <c r="B11" s="534" t="s">
        <v>379</v>
      </c>
      <c r="C11" s="535"/>
      <c r="D11" s="536"/>
      <c r="E11" s="537">
        <f>C11-D11</f>
        <v>0</v>
      </c>
    </row>
    <row r="12" spans="2:5" ht="33" customHeight="1">
      <c r="B12" s="538" t="s">
        <v>380</v>
      </c>
      <c r="C12" s="461"/>
      <c r="D12" s="539"/>
      <c r="E12" s="540">
        <f>C12-D12</f>
        <v>0</v>
      </c>
    </row>
    <row r="13" ht="18" customHeight="1"/>
    <row r="14" spans="2:4" ht="18" customHeight="1">
      <c r="B14" s="444"/>
      <c r="C14" s="444"/>
      <c r="D14" s="444"/>
    </row>
    <row r="15" ht="18" customHeight="1"/>
    <row r="16" ht="18" customHeight="1"/>
    <row r="17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7"/>
  </sheetPr>
  <dimension ref="A1:R20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39.57421875" style="95" bestFit="1" customWidth="1"/>
    <col min="2" max="9" width="16.00390625" style="95" customWidth="1"/>
    <col min="10" max="10" width="17.28125" style="95" customWidth="1"/>
    <col min="11" max="11" width="27.7109375" style="95" customWidth="1"/>
    <col min="12" max="16384" width="9.140625" style="95" customWidth="1"/>
  </cols>
  <sheetData>
    <row r="1" spans="1:11" ht="33">
      <c r="A1" s="1088" t="s">
        <v>575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</row>
    <row r="2" spans="1:11" ht="33">
      <c r="A2" s="1088" t="s">
        <v>398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</row>
    <row r="3" spans="1:11" ht="33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1" ht="18" customHeight="1">
      <c r="A4" s="99" t="s">
        <v>0</v>
      </c>
      <c r="B4" s="99"/>
      <c r="C4" s="99"/>
      <c r="D4" s="99"/>
      <c r="E4" s="99"/>
      <c r="K4" s="96"/>
    </row>
    <row r="5" spans="1:11" ht="18" customHeight="1">
      <c r="A5" s="99" t="s">
        <v>193</v>
      </c>
      <c r="B5" s="99"/>
      <c r="C5" s="99"/>
      <c r="D5" s="99"/>
      <c r="E5" s="99"/>
      <c r="G5" s="179"/>
      <c r="H5" s="179"/>
      <c r="K5" s="96" t="s">
        <v>12</v>
      </c>
    </row>
    <row r="6" spans="1:11" s="94" customFormat="1" ht="21.75" customHeight="1">
      <c r="A6" s="1091" t="s">
        <v>13</v>
      </c>
      <c r="B6" s="1089" t="s">
        <v>314</v>
      </c>
      <c r="C6" s="1089"/>
      <c r="D6" s="1089" t="s">
        <v>363</v>
      </c>
      <c r="E6" s="1089"/>
      <c r="F6" s="1093" t="s">
        <v>576</v>
      </c>
      <c r="G6" s="1094"/>
      <c r="H6" s="1094"/>
      <c r="I6" s="1094"/>
      <c r="J6" s="1095"/>
      <c r="K6" s="1090" t="s">
        <v>57</v>
      </c>
    </row>
    <row r="7" spans="1:11" s="97" customFormat="1" ht="45" customHeight="1">
      <c r="A7" s="1092"/>
      <c r="B7" s="207" t="s">
        <v>180</v>
      </c>
      <c r="C7" s="207" t="s">
        <v>22</v>
      </c>
      <c r="D7" s="207" t="s">
        <v>180</v>
      </c>
      <c r="E7" s="180" t="s">
        <v>657</v>
      </c>
      <c r="F7" s="180" t="s">
        <v>49</v>
      </c>
      <c r="G7" s="180" t="s">
        <v>50</v>
      </c>
      <c r="H7" s="180" t="s">
        <v>51</v>
      </c>
      <c r="I7" s="180" t="s">
        <v>19</v>
      </c>
      <c r="J7" s="180" t="s">
        <v>72</v>
      </c>
      <c r="K7" s="1089"/>
    </row>
    <row r="8" spans="1:11" s="94" customFormat="1" ht="25.5" customHeight="1">
      <c r="A8" s="208" t="s">
        <v>52</v>
      </c>
      <c r="B8" s="208"/>
      <c r="C8" s="208"/>
      <c r="D8" s="208"/>
      <c r="E8" s="208"/>
      <c r="F8" s="209"/>
      <c r="G8" s="210"/>
      <c r="H8" s="209"/>
      <c r="I8" s="211"/>
      <c r="J8" s="211"/>
      <c r="K8" s="212" t="s">
        <v>149</v>
      </c>
    </row>
    <row r="9" spans="1:11" s="94" customFormat="1" ht="25.5" customHeight="1">
      <c r="A9" s="213" t="s">
        <v>53</v>
      </c>
      <c r="B9" s="213"/>
      <c r="C9" s="188"/>
      <c r="D9" s="188"/>
      <c r="E9" s="213"/>
      <c r="F9" s="214"/>
      <c r="G9" s="215"/>
      <c r="H9" s="214"/>
      <c r="I9" s="216"/>
      <c r="J9" s="216"/>
      <c r="K9" s="217" t="s">
        <v>150</v>
      </c>
    </row>
    <row r="10" spans="1:18" s="94" customFormat="1" ht="25.5" customHeight="1">
      <c r="A10" s="188" t="s">
        <v>54</v>
      </c>
      <c r="B10" s="188"/>
      <c r="C10" s="188"/>
      <c r="D10" s="188"/>
      <c r="E10" s="188"/>
      <c r="F10" s="214"/>
      <c r="G10" s="215"/>
      <c r="H10" s="214"/>
      <c r="I10" s="216"/>
      <c r="J10" s="216"/>
      <c r="K10" s="217" t="s">
        <v>151</v>
      </c>
      <c r="R10" s="98"/>
    </row>
    <row r="11" spans="1:11" s="94" customFormat="1" ht="25.5" customHeight="1">
      <c r="A11" s="188" t="s">
        <v>55</v>
      </c>
      <c r="B11" s="188"/>
      <c r="C11" s="188"/>
      <c r="D11" s="188"/>
      <c r="E11" s="188"/>
      <c r="F11" s="214"/>
      <c r="G11" s="215"/>
      <c r="H11" s="214"/>
      <c r="I11" s="216"/>
      <c r="J11" s="216"/>
      <c r="K11" s="216"/>
    </row>
    <row r="12" spans="1:11" s="94" customFormat="1" ht="26.25" customHeight="1">
      <c r="A12" s="188" t="s">
        <v>56</v>
      </c>
      <c r="B12" s="188"/>
      <c r="C12" s="188"/>
      <c r="D12" s="188"/>
      <c r="E12" s="188"/>
      <c r="F12" s="214"/>
      <c r="G12" s="215"/>
      <c r="H12" s="214"/>
      <c r="I12" s="216"/>
      <c r="J12" s="216"/>
      <c r="K12" s="216"/>
    </row>
    <row r="13" spans="1:11" s="94" customFormat="1" ht="26.25" customHeight="1">
      <c r="A13" s="213" t="s">
        <v>69</v>
      </c>
      <c r="B13" s="213"/>
      <c r="C13" s="213"/>
      <c r="D13" s="213"/>
      <c r="E13" s="213"/>
      <c r="F13" s="214"/>
      <c r="G13" s="215"/>
      <c r="H13" s="214"/>
      <c r="I13" s="216"/>
      <c r="J13" s="216"/>
      <c r="K13" s="216"/>
    </row>
    <row r="14" spans="1:11" s="94" customFormat="1" ht="26.25" customHeight="1">
      <c r="A14" s="213" t="s">
        <v>70</v>
      </c>
      <c r="B14" s="213"/>
      <c r="C14" s="213"/>
      <c r="D14" s="213"/>
      <c r="E14" s="213"/>
      <c r="F14" s="214"/>
      <c r="G14" s="215"/>
      <c r="H14" s="214"/>
      <c r="I14" s="216"/>
      <c r="J14" s="216"/>
      <c r="K14" s="216"/>
    </row>
    <row r="15" spans="1:11" s="94" customFormat="1" ht="26.25" customHeight="1">
      <c r="A15" s="213"/>
      <c r="B15" s="213"/>
      <c r="C15" s="213"/>
      <c r="D15" s="213"/>
      <c r="E15" s="213"/>
      <c r="F15" s="214"/>
      <c r="G15" s="215"/>
      <c r="H15" s="214"/>
      <c r="I15" s="216"/>
      <c r="J15" s="216"/>
      <c r="K15" s="216"/>
    </row>
    <row r="16" spans="1:11" ht="26.25" customHeight="1">
      <c r="A16" s="218"/>
      <c r="B16" s="218"/>
      <c r="C16" s="218"/>
      <c r="D16" s="218"/>
      <c r="E16" s="218"/>
      <c r="F16" s="219"/>
      <c r="G16" s="220"/>
      <c r="H16" s="219"/>
      <c r="I16" s="216"/>
      <c r="J16" s="216"/>
      <c r="K16" s="221"/>
    </row>
    <row r="17" spans="1:11" s="99" customFormat="1" ht="26.25" customHeight="1">
      <c r="A17" s="222" t="s">
        <v>23</v>
      </c>
      <c r="B17" s="222"/>
      <c r="C17" s="222"/>
      <c r="D17" s="222"/>
      <c r="E17" s="222"/>
      <c r="F17" s="223"/>
      <c r="G17" s="223"/>
      <c r="H17" s="223"/>
      <c r="I17" s="223"/>
      <c r="J17" s="223"/>
      <c r="K17" s="223"/>
    </row>
    <row r="18" spans="1:11" s="99" customFormat="1" ht="15.75" customHeight="1">
      <c r="A18" s="224"/>
      <c r="B18" s="224"/>
      <c r="C18" s="224"/>
      <c r="D18" s="224"/>
      <c r="E18" s="224"/>
      <c r="F18" s="225"/>
      <c r="G18" s="225"/>
      <c r="H18" s="225"/>
      <c r="I18" s="225"/>
      <c r="J18" s="225"/>
      <c r="K18" s="225"/>
    </row>
    <row r="19" spans="1:14" s="198" customFormat="1" ht="18" customHeight="1">
      <c r="A19" s="205" t="s">
        <v>28</v>
      </c>
      <c r="B19" s="198" t="s">
        <v>148</v>
      </c>
      <c r="N19" s="206"/>
    </row>
    <row r="20" spans="13:16" s="198" customFormat="1" ht="18" customHeight="1">
      <c r="M20" s="95"/>
      <c r="N20" s="95"/>
      <c r="O20" s="95"/>
      <c r="P20" s="95"/>
    </row>
    <row r="21" ht="18" customHeight="1"/>
    <row r="22" ht="18" customHeight="1"/>
    <row r="23" ht="19.5" customHeight="1"/>
    <row r="24" ht="19.5" customHeight="1"/>
    <row r="25" ht="19.5" customHeight="1"/>
    <row r="26" ht="19.5" customHeight="1"/>
  </sheetData>
  <sheetProtection/>
  <mergeCells count="7">
    <mergeCell ref="A1:K1"/>
    <mergeCell ref="B6:C6"/>
    <mergeCell ref="D6:E6"/>
    <mergeCell ref="K6:K7"/>
    <mergeCell ref="A6:A7"/>
    <mergeCell ref="F6:J6"/>
    <mergeCell ref="A2:K2"/>
  </mergeCells>
  <printOptions horizontalCentered="1"/>
  <pageMargins left="0.46" right="0.57" top="0.77" bottom="0.78740157480315" header="0.55" footer="0.511811023622047"/>
  <pageSetup fitToHeight="100" horizontalDpi="600" verticalDpi="600" orientation="landscape" paperSize="9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7"/>
  </sheetPr>
  <dimension ref="A1:R20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39.57421875" style="95" bestFit="1" customWidth="1"/>
    <col min="2" max="9" width="16.00390625" style="95" customWidth="1"/>
    <col min="10" max="10" width="17.28125" style="95" customWidth="1"/>
    <col min="11" max="11" width="27.7109375" style="95" customWidth="1"/>
    <col min="12" max="16384" width="9.140625" style="95" customWidth="1"/>
  </cols>
  <sheetData>
    <row r="1" spans="1:11" ht="33">
      <c r="A1" s="1088" t="s">
        <v>575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</row>
    <row r="2" spans="1:11" ht="33">
      <c r="A2" s="1088" t="s">
        <v>399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</row>
    <row r="3" spans="1:11" ht="33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1" ht="18" customHeight="1">
      <c r="A4" s="99" t="s">
        <v>0</v>
      </c>
      <c r="B4" s="99"/>
      <c r="C4" s="99"/>
      <c r="D4" s="99"/>
      <c r="E4" s="99"/>
      <c r="K4" s="96"/>
    </row>
    <row r="5" spans="1:11" ht="18" customHeight="1">
      <c r="A5" s="99" t="s">
        <v>193</v>
      </c>
      <c r="B5" s="99"/>
      <c r="C5" s="99"/>
      <c r="D5" s="99"/>
      <c r="E5" s="99"/>
      <c r="G5" s="179"/>
      <c r="H5" s="179"/>
      <c r="K5" s="96" t="s">
        <v>12</v>
      </c>
    </row>
    <row r="6" spans="1:11" s="94" customFormat="1" ht="21.75" customHeight="1">
      <c r="A6" s="1091" t="s">
        <v>13</v>
      </c>
      <c r="B6" s="1089" t="s">
        <v>314</v>
      </c>
      <c r="C6" s="1089"/>
      <c r="D6" s="1089" t="s">
        <v>363</v>
      </c>
      <c r="E6" s="1089"/>
      <c r="F6" s="1093" t="s">
        <v>576</v>
      </c>
      <c r="G6" s="1094"/>
      <c r="H6" s="1094"/>
      <c r="I6" s="1094"/>
      <c r="J6" s="1095"/>
      <c r="K6" s="1090" t="s">
        <v>57</v>
      </c>
    </row>
    <row r="7" spans="1:11" s="97" customFormat="1" ht="45" customHeight="1">
      <c r="A7" s="1092"/>
      <c r="B7" s="207" t="s">
        <v>180</v>
      </c>
      <c r="C7" s="207" t="s">
        <v>22</v>
      </c>
      <c r="D7" s="207" t="s">
        <v>180</v>
      </c>
      <c r="E7" s="180" t="s">
        <v>657</v>
      </c>
      <c r="F7" s="180" t="s">
        <v>49</v>
      </c>
      <c r="G7" s="180" t="s">
        <v>50</v>
      </c>
      <c r="H7" s="180" t="s">
        <v>51</v>
      </c>
      <c r="I7" s="180" t="s">
        <v>19</v>
      </c>
      <c r="J7" s="180" t="s">
        <v>72</v>
      </c>
      <c r="K7" s="1089"/>
    </row>
    <row r="8" spans="1:11" s="94" customFormat="1" ht="25.5" customHeight="1">
      <c r="A8" s="208" t="s">
        <v>52</v>
      </c>
      <c r="B8" s="208"/>
      <c r="C8" s="208"/>
      <c r="D8" s="208"/>
      <c r="E8" s="208"/>
      <c r="F8" s="209"/>
      <c r="G8" s="210"/>
      <c r="H8" s="209"/>
      <c r="I8" s="211"/>
      <c r="J8" s="211"/>
      <c r="K8" s="212" t="s">
        <v>149</v>
      </c>
    </row>
    <row r="9" spans="1:11" s="94" customFormat="1" ht="25.5" customHeight="1">
      <c r="A9" s="213" t="s">
        <v>53</v>
      </c>
      <c r="B9" s="213"/>
      <c r="C9" s="188"/>
      <c r="D9" s="188"/>
      <c r="E9" s="213"/>
      <c r="F9" s="214"/>
      <c r="G9" s="215"/>
      <c r="H9" s="214"/>
      <c r="I9" s="216"/>
      <c r="J9" s="216"/>
      <c r="K9" s="217" t="s">
        <v>150</v>
      </c>
    </row>
    <row r="10" spans="1:18" s="94" customFormat="1" ht="25.5" customHeight="1">
      <c r="A10" s="188" t="s">
        <v>54</v>
      </c>
      <c r="B10" s="188"/>
      <c r="C10" s="188"/>
      <c r="D10" s="188"/>
      <c r="E10" s="188"/>
      <c r="F10" s="214"/>
      <c r="G10" s="215"/>
      <c r="H10" s="214"/>
      <c r="I10" s="216"/>
      <c r="J10" s="216"/>
      <c r="K10" s="217" t="s">
        <v>151</v>
      </c>
      <c r="R10" s="98"/>
    </row>
    <row r="11" spans="1:11" s="94" customFormat="1" ht="25.5" customHeight="1">
      <c r="A11" s="188" t="s">
        <v>55</v>
      </c>
      <c r="B11" s="188"/>
      <c r="C11" s="188"/>
      <c r="D11" s="188"/>
      <c r="E11" s="188"/>
      <c r="F11" s="214"/>
      <c r="G11" s="215"/>
      <c r="H11" s="214"/>
      <c r="I11" s="216"/>
      <c r="J11" s="216"/>
      <c r="K11" s="216"/>
    </row>
    <row r="12" spans="1:11" s="94" customFormat="1" ht="26.25" customHeight="1">
      <c r="A12" s="188" t="s">
        <v>56</v>
      </c>
      <c r="B12" s="188"/>
      <c r="C12" s="188"/>
      <c r="D12" s="188"/>
      <c r="E12" s="188"/>
      <c r="F12" s="214"/>
      <c r="G12" s="215"/>
      <c r="H12" s="214"/>
      <c r="I12" s="216"/>
      <c r="J12" s="216"/>
      <c r="K12" s="216"/>
    </row>
    <row r="13" spans="1:11" s="94" customFormat="1" ht="26.25" customHeight="1">
      <c r="A13" s="213" t="s">
        <v>69</v>
      </c>
      <c r="B13" s="213"/>
      <c r="C13" s="213"/>
      <c r="D13" s="213"/>
      <c r="E13" s="213"/>
      <c r="F13" s="214"/>
      <c r="G13" s="215"/>
      <c r="H13" s="214"/>
      <c r="I13" s="216"/>
      <c r="J13" s="216"/>
      <c r="K13" s="216"/>
    </row>
    <row r="14" spans="1:11" s="94" customFormat="1" ht="26.25" customHeight="1">
      <c r="A14" s="213" t="s">
        <v>70</v>
      </c>
      <c r="B14" s="213"/>
      <c r="C14" s="213"/>
      <c r="D14" s="213"/>
      <c r="E14" s="213"/>
      <c r="F14" s="214"/>
      <c r="G14" s="215"/>
      <c r="H14" s="214"/>
      <c r="I14" s="216"/>
      <c r="J14" s="216"/>
      <c r="K14" s="216"/>
    </row>
    <row r="15" spans="1:11" s="94" customFormat="1" ht="26.25" customHeight="1">
      <c r="A15" s="213"/>
      <c r="B15" s="213"/>
      <c r="C15" s="213"/>
      <c r="D15" s="213"/>
      <c r="E15" s="213"/>
      <c r="F15" s="214"/>
      <c r="G15" s="215"/>
      <c r="H15" s="214"/>
      <c r="I15" s="216"/>
      <c r="J15" s="216"/>
      <c r="K15" s="216"/>
    </row>
    <row r="16" spans="1:11" ht="26.25" customHeight="1">
      <c r="A16" s="218"/>
      <c r="B16" s="218"/>
      <c r="C16" s="218"/>
      <c r="D16" s="218"/>
      <c r="E16" s="218"/>
      <c r="F16" s="219"/>
      <c r="G16" s="220"/>
      <c r="H16" s="219"/>
      <c r="I16" s="216"/>
      <c r="J16" s="216"/>
      <c r="K16" s="221"/>
    </row>
    <row r="17" spans="1:11" s="99" customFormat="1" ht="26.25" customHeight="1">
      <c r="A17" s="222" t="s">
        <v>23</v>
      </c>
      <c r="B17" s="222"/>
      <c r="C17" s="222"/>
      <c r="D17" s="222"/>
      <c r="E17" s="222"/>
      <c r="F17" s="223"/>
      <c r="G17" s="223"/>
      <c r="H17" s="223"/>
      <c r="I17" s="223"/>
      <c r="J17" s="223"/>
      <c r="K17" s="223"/>
    </row>
    <row r="18" spans="1:11" s="99" customFormat="1" ht="15.75" customHeight="1">
      <c r="A18" s="224"/>
      <c r="B18" s="224"/>
      <c r="C18" s="224"/>
      <c r="D18" s="224"/>
      <c r="E18" s="224"/>
      <c r="F18" s="225"/>
      <c r="G18" s="225"/>
      <c r="H18" s="225"/>
      <c r="I18" s="225"/>
      <c r="J18" s="225"/>
      <c r="K18" s="225"/>
    </row>
    <row r="19" spans="1:14" s="198" customFormat="1" ht="18" customHeight="1">
      <c r="A19" s="205" t="s">
        <v>28</v>
      </c>
      <c r="B19" s="198" t="s">
        <v>148</v>
      </c>
      <c r="N19" s="206"/>
    </row>
    <row r="20" spans="13:16" s="198" customFormat="1" ht="18" customHeight="1">
      <c r="M20" s="95"/>
      <c r="N20" s="95"/>
      <c r="O20" s="95"/>
      <c r="P20" s="95"/>
    </row>
    <row r="21" ht="18" customHeight="1"/>
    <row r="22" ht="18" customHeight="1"/>
    <row r="23" ht="19.5" customHeight="1"/>
    <row r="24" ht="19.5" customHeight="1"/>
    <row r="25" ht="19.5" customHeight="1"/>
    <row r="26" ht="19.5" customHeight="1"/>
  </sheetData>
  <sheetProtection/>
  <mergeCells count="7">
    <mergeCell ref="A1:K1"/>
    <mergeCell ref="A2:K2"/>
    <mergeCell ref="A6:A7"/>
    <mergeCell ref="B6:C6"/>
    <mergeCell ref="D6:E6"/>
    <mergeCell ref="F6:J6"/>
    <mergeCell ref="K6:K7"/>
  </mergeCells>
  <printOptions horizontalCentered="1"/>
  <pageMargins left="0.46" right="0.57" top="0.77" bottom="0.78740157480315" header="0.55" footer="0.511811023622047"/>
  <pageSetup fitToHeight="100"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14"/>
  <sheetViews>
    <sheetView showGridLines="0" zoomScale="75" zoomScaleNormal="75" workbookViewId="0" topLeftCell="A2">
      <selection activeCell="D6" sqref="D6"/>
    </sheetView>
  </sheetViews>
  <sheetFormatPr defaultColWidth="9.140625" defaultRowHeight="18.75" customHeight="1"/>
  <cols>
    <col min="1" max="1" width="9.140625" style="445" customWidth="1"/>
    <col min="2" max="2" width="35.8515625" style="445" customWidth="1"/>
    <col min="3" max="5" width="24.28125" style="445" customWidth="1"/>
    <col min="6" max="16384" width="9.140625" style="445" customWidth="1"/>
  </cols>
  <sheetData>
    <row r="1" spans="2:5" s="431" customFormat="1" ht="30">
      <c r="B1" s="967" t="s">
        <v>577</v>
      </c>
      <c r="C1" s="967"/>
      <c r="D1" s="967"/>
      <c r="E1" s="967"/>
    </row>
    <row r="2" spans="2:5" s="431" customFormat="1" ht="30">
      <c r="B2" s="967" t="s">
        <v>375</v>
      </c>
      <c r="C2" s="967"/>
      <c r="D2" s="967"/>
      <c r="E2" s="967"/>
    </row>
    <row r="3" spans="2:5" s="431" customFormat="1" ht="30">
      <c r="B3" s="524"/>
      <c r="C3" s="524"/>
      <c r="D3" s="524"/>
      <c r="E3" s="524"/>
    </row>
    <row r="4" spans="2:5" s="431" customFormat="1" ht="30">
      <c r="B4" s="524"/>
      <c r="C4" s="524"/>
      <c r="D4" s="524"/>
      <c r="E4" s="524"/>
    </row>
    <row r="5" spans="2:5" s="437" customFormat="1" ht="24">
      <c r="B5" s="432" t="s">
        <v>29</v>
      </c>
      <c r="C5" s="432"/>
      <c r="D5" s="968"/>
      <c r="E5" s="968"/>
    </row>
    <row r="6" spans="2:5" s="437" customFormat="1" ht="24">
      <c r="B6" s="432" t="s">
        <v>193</v>
      </c>
      <c r="C6" s="432"/>
      <c r="D6" s="433"/>
      <c r="E6" s="433"/>
    </row>
    <row r="7" spans="2:5" s="437" customFormat="1" ht="24">
      <c r="B7" s="438"/>
      <c r="C7" s="438"/>
      <c r="D7" s="433"/>
      <c r="E7" s="433"/>
    </row>
    <row r="8" spans="5:14" ht="18" customHeight="1">
      <c r="E8" s="531" t="s">
        <v>12</v>
      </c>
      <c r="N8" s="450"/>
    </row>
    <row r="9" spans="2:5" s="452" customFormat="1" ht="55.5" customHeight="1">
      <c r="B9" s="451" t="s">
        <v>376</v>
      </c>
      <c r="C9" s="451" t="s">
        <v>21</v>
      </c>
      <c r="D9" s="466" t="s">
        <v>19</v>
      </c>
      <c r="E9" s="451" t="s">
        <v>24</v>
      </c>
    </row>
    <row r="10" spans="2:5" s="452" customFormat="1" ht="33" customHeight="1" thickBot="1">
      <c r="B10" s="532" t="s">
        <v>23</v>
      </c>
      <c r="C10" s="533">
        <f>SUM(C11:C12)</f>
        <v>0</v>
      </c>
      <c r="D10" s="533">
        <f>SUM(D11:D12)</f>
        <v>0</v>
      </c>
      <c r="E10" s="533">
        <f>C10-D10</f>
        <v>0</v>
      </c>
    </row>
    <row r="11" spans="2:5" ht="33" customHeight="1" thickTop="1">
      <c r="B11" s="541" t="s">
        <v>379</v>
      </c>
      <c r="C11" s="535"/>
      <c r="D11" s="542"/>
      <c r="E11" s="543">
        <f>C11-D11</f>
        <v>0</v>
      </c>
    </row>
    <row r="12" spans="2:5" ht="33" customHeight="1">
      <c r="B12" s="538" t="s">
        <v>380</v>
      </c>
      <c r="C12" s="461"/>
      <c r="D12" s="539"/>
      <c r="E12" s="540">
        <f>C12-D12</f>
        <v>0</v>
      </c>
    </row>
    <row r="13" ht="18" customHeight="1"/>
    <row r="14" spans="2:4" ht="18" customHeight="1">
      <c r="B14" s="444"/>
      <c r="C14" s="444"/>
      <c r="D14" s="444"/>
    </row>
    <row r="15" ht="18" customHeight="1"/>
    <row r="16" ht="18" customHeight="1"/>
    <row r="17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26"/>
  <sheetViews>
    <sheetView zoomScalePageLayoutView="0" workbookViewId="0" topLeftCell="A1">
      <selection activeCell="B3" sqref="B3:I4"/>
    </sheetView>
  </sheetViews>
  <sheetFormatPr defaultColWidth="9.140625" defaultRowHeight="12.75"/>
  <cols>
    <col min="1" max="1" width="4.421875" style="671" customWidth="1"/>
    <col min="2" max="2" width="13.7109375" style="671" customWidth="1"/>
    <col min="3" max="3" width="4.7109375" style="671" customWidth="1"/>
    <col min="4" max="4" width="19.28125" style="671" customWidth="1"/>
    <col min="5" max="5" width="11.7109375" style="671" customWidth="1"/>
    <col min="6" max="6" width="17.28125" style="671" customWidth="1"/>
    <col min="7" max="7" width="20.140625" style="671" customWidth="1"/>
    <col min="8" max="8" width="18.140625" style="671" bestFit="1" customWidth="1"/>
    <col min="9" max="9" width="17.140625" style="671" customWidth="1"/>
    <col min="10" max="10" width="8.57421875" style="671" customWidth="1"/>
    <col min="11" max="11" width="16.28125" style="671" customWidth="1"/>
    <col min="12" max="12" width="14.00390625" style="671" customWidth="1"/>
    <col min="13" max="16384" width="9.140625" style="671" customWidth="1"/>
  </cols>
  <sheetData>
    <row r="1" spans="1:12" ht="24">
      <c r="A1" s="548"/>
      <c r="B1" s="862" t="s">
        <v>418</v>
      </c>
      <c r="C1" s="862"/>
      <c r="D1" s="862"/>
      <c r="E1" s="862"/>
      <c r="F1" s="862"/>
      <c r="G1" s="862"/>
      <c r="H1" s="862"/>
      <c r="I1" s="862"/>
      <c r="J1" s="672"/>
      <c r="K1" s="672"/>
      <c r="L1" s="673"/>
    </row>
    <row r="2" spans="1:9" ht="24">
      <c r="A2" s="548"/>
      <c r="B2" s="548"/>
      <c r="C2" s="548"/>
      <c r="D2" s="548"/>
      <c r="E2" s="548"/>
      <c r="F2" s="548"/>
      <c r="G2" s="548"/>
      <c r="H2" s="548"/>
      <c r="I2" s="548"/>
    </row>
    <row r="3" spans="1:12" ht="24">
      <c r="A3" s="548"/>
      <c r="B3" s="862" t="s">
        <v>682</v>
      </c>
      <c r="C3" s="862"/>
      <c r="D3" s="862"/>
      <c r="E3" s="862"/>
      <c r="F3" s="862"/>
      <c r="G3" s="862"/>
      <c r="H3" s="862"/>
      <c r="I3" s="862"/>
      <c r="J3" s="672"/>
      <c r="K3" s="672"/>
      <c r="L3" s="673"/>
    </row>
    <row r="4" spans="1:12" ht="24">
      <c r="A4" s="548"/>
      <c r="B4" s="862" t="s">
        <v>683</v>
      </c>
      <c r="C4" s="862"/>
      <c r="D4" s="862"/>
      <c r="E4" s="862"/>
      <c r="F4" s="862"/>
      <c r="G4" s="862"/>
      <c r="H4" s="862"/>
      <c r="I4" s="862"/>
      <c r="J4" s="672"/>
      <c r="K4" s="672"/>
      <c r="L4" s="673"/>
    </row>
    <row r="5" spans="1:11" ht="17.25" customHeight="1" hidden="1">
      <c r="A5" s="548"/>
      <c r="B5" s="678" t="s">
        <v>661</v>
      </c>
      <c r="C5" s="548"/>
      <c r="D5" s="548"/>
      <c r="E5" s="548"/>
      <c r="F5" s="548"/>
      <c r="G5" s="548"/>
      <c r="H5" s="548"/>
      <c r="I5" s="548"/>
      <c r="K5" s="674"/>
    </row>
    <row r="6" spans="1:11" ht="24" hidden="1">
      <c r="A6" s="548"/>
      <c r="B6" s="678" t="s">
        <v>338</v>
      </c>
      <c r="C6" s="679"/>
      <c r="D6" s="678" t="s">
        <v>376</v>
      </c>
      <c r="E6" s="678" t="s">
        <v>638</v>
      </c>
      <c r="F6" s="736">
        <v>0</v>
      </c>
      <c r="G6" s="678" t="s">
        <v>329</v>
      </c>
      <c r="H6" s="548"/>
      <c r="I6" s="548"/>
      <c r="K6" s="674"/>
    </row>
    <row r="7" spans="1:11" ht="24">
      <c r="A7" s="548"/>
      <c r="B7" s="678"/>
      <c r="C7" s="680"/>
      <c r="D7" s="678"/>
      <c r="E7" s="678"/>
      <c r="F7" s="680"/>
      <c r="G7" s="678"/>
      <c r="H7" s="548"/>
      <c r="I7" s="548"/>
      <c r="K7" s="674"/>
    </row>
    <row r="8" spans="1:11" ht="20.25" customHeight="1">
      <c r="A8" s="548"/>
      <c r="B8" s="678" t="s">
        <v>659</v>
      </c>
      <c r="C8" s="548"/>
      <c r="D8" s="548"/>
      <c r="E8" s="548"/>
      <c r="F8" s="548"/>
      <c r="G8" s="548"/>
      <c r="H8" s="548"/>
      <c r="I8" s="548"/>
      <c r="K8" s="674"/>
    </row>
    <row r="9" spans="1:11" ht="24">
      <c r="A9" s="548"/>
      <c r="B9" s="678" t="s">
        <v>338</v>
      </c>
      <c r="C9" s="679">
        <v>2</v>
      </c>
      <c r="D9" s="678" t="s">
        <v>376</v>
      </c>
      <c r="E9" s="678" t="s">
        <v>638</v>
      </c>
      <c r="F9" s="736">
        <v>0</v>
      </c>
      <c r="G9" s="678" t="s">
        <v>639</v>
      </c>
      <c r="H9" s="548"/>
      <c r="I9" s="548"/>
      <c r="K9" s="674"/>
    </row>
    <row r="10" spans="1:11" ht="24">
      <c r="A10" s="548"/>
      <c r="B10" s="678"/>
      <c r="C10" s="680"/>
      <c r="D10" s="678"/>
      <c r="E10" s="678"/>
      <c r="F10" s="680"/>
      <c r="G10" s="678"/>
      <c r="H10" s="548"/>
      <c r="I10" s="549" t="s">
        <v>12</v>
      </c>
      <c r="K10" s="674"/>
    </row>
    <row r="11" spans="1:11" ht="24">
      <c r="A11" s="901" t="s">
        <v>640</v>
      </c>
      <c r="B11" s="902"/>
      <c r="C11" s="902"/>
      <c r="D11" s="903"/>
      <c r="E11" s="901" t="s">
        <v>338</v>
      </c>
      <c r="F11" s="681" t="s">
        <v>427</v>
      </c>
      <c r="G11" s="904" t="s">
        <v>641</v>
      </c>
      <c r="H11" s="905"/>
      <c r="I11" s="906"/>
      <c r="K11" s="674"/>
    </row>
    <row r="12" spans="1:11" ht="24">
      <c r="A12" s="894"/>
      <c r="B12" s="895"/>
      <c r="C12" s="895"/>
      <c r="D12" s="896"/>
      <c r="E12" s="894"/>
      <c r="F12" s="682" t="s">
        <v>660</v>
      </c>
      <c r="G12" s="682" t="s">
        <v>445</v>
      </c>
      <c r="H12" s="682" t="s">
        <v>446</v>
      </c>
      <c r="I12" s="683" t="s">
        <v>331</v>
      </c>
      <c r="K12" s="674"/>
    </row>
    <row r="13" spans="1:11" ht="24">
      <c r="A13" s="907" t="s">
        <v>1792</v>
      </c>
      <c r="B13" s="908"/>
      <c r="C13" s="908"/>
      <c r="D13" s="909"/>
      <c r="E13" s="684"/>
      <c r="F13" s="685">
        <f>F14+F15+F16</f>
        <v>0</v>
      </c>
      <c r="G13" s="686">
        <f>G14+G15+G16</f>
        <v>8130100</v>
      </c>
      <c r="H13" s="686">
        <f>H14+H15+H16</f>
        <v>0</v>
      </c>
      <c r="I13" s="686">
        <f>I14+I15+I16</f>
        <v>0</v>
      </c>
      <c r="K13" s="674"/>
    </row>
    <row r="14" spans="1:9" ht="43.5" customHeight="1">
      <c r="A14" s="687"/>
      <c r="B14" s="910" t="s">
        <v>1793</v>
      </c>
      <c r="C14" s="910"/>
      <c r="D14" s="911"/>
      <c r="E14" s="684">
        <v>5</v>
      </c>
      <c r="F14" s="684"/>
      <c r="G14" s="857">
        <v>8130100</v>
      </c>
      <c r="H14" s="686"/>
      <c r="I14" s="686"/>
    </row>
    <row r="15" spans="1:9" ht="24">
      <c r="A15" s="687"/>
      <c r="B15" s="912" t="s">
        <v>642</v>
      </c>
      <c r="C15" s="912"/>
      <c r="D15" s="913"/>
      <c r="E15" s="684"/>
      <c r="F15" s="684"/>
      <c r="G15" s="856"/>
      <c r="H15" s="686"/>
      <c r="I15" s="686"/>
    </row>
    <row r="16" spans="1:9" ht="24">
      <c r="A16" s="687"/>
      <c r="B16" s="912" t="s">
        <v>643</v>
      </c>
      <c r="C16" s="912"/>
      <c r="D16" s="913"/>
      <c r="E16" s="686"/>
      <c r="F16" s="686"/>
      <c r="G16" s="686"/>
      <c r="H16" s="686"/>
      <c r="I16" s="686"/>
    </row>
    <row r="17" spans="1:11" ht="24">
      <c r="A17" s="907" t="s">
        <v>1794</v>
      </c>
      <c r="B17" s="908"/>
      <c r="C17" s="908"/>
      <c r="D17" s="909"/>
      <c r="E17" s="684"/>
      <c r="F17" s="685">
        <f>F18+F19+F20</f>
        <v>0</v>
      </c>
      <c r="G17" s="686">
        <f>G18+G19+G20</f>
        <v>0</v>
      </c>
      <c r="H17" s="686">
        <f>H18+H19+H20</f>
        <v>0</v>
      </c>
      <c r="I17" s="686">
        <f>I18+I19+I20</f>
        <v>0</v>
      </c>
      <c r="K17" s="674"/>
    </row>
    <row r="18" spans="1:9" ht="24">
      <c r="A18" s="687"/>
      <c r="B18" s="912" t="s">
        <v>644</v>
      </c>
      <c r="C18" s="912"/>
      <c r="D18" s="913"/>
      <c r="E18" s="684"/>
      <c r="F18" s="684"/>
      <c r="G18" s="688"/>
      <c r="H18" s="686"/>
      <c r="I18" s="686"/>
    </row>
    <row r="19" spans="1:9" ht="24">
      <c r="A19" s="687"/>
      <c r="B19" s="912" t="s">
        <v>645</v>
      </c>
      <c r="C19" s="912"/>
      <c r="D19" s="913"/>
      <c r="E19" s="684"/>
      <c r="F19" s="684"/>
      <c r="G19" s="688"/>
      <c r="H19" s="686"/>
      <c r="I19" s="686"/>
    </row>
    <row r="20" spans="1:9" ht="24">
      <c r="A20" s="687"/>
      <c r="B20" s="912" t="s">
        <v>646</v>
      </c>
      <c r="C20" s="912"/>
      <c r="D20" s="913"/>
      <c r="E20" s="686"/>
      <c r="F20" s="686"/>
      <c r="G20" s="686"/>
      <c r="H20" s="686"/>
      <c r="I20" s="686"/>
    </row>
    <row r="21" spans="1:11" ht="24">
      <c r="A21" s="907" t="s">
        <v>647</v>
      </c>
      <c r="B21" s="908"/>
      <c r="C21" s="908"/>
      <c r="D21" s="909"/>
      <c r="E21" s="684"/>
      <c r="F21" s="685">
        <f>F22+F23+F24</f>
        <v>0</v>
      </c>
      <c r="G21" s="686">
        <f>G22+G23+G24</f>
        <v>0</v>
      </c>
      <c r="H21" s="686">
        <f>H22+H23+H24</f>
        <v>0</v>
      </c>
      <c r="I21" s="686">
        <f>I22+I23+I24</f>
        <v>0</v>
      </c>
      <c r="K21" s="674"/>
    </row>
    <row r="22" spans="1:9" ht="24">
      <c r="A22" s="687"/>
      <c r="B22" s="912" t="s">
        <v>648</v>
      </c>
      <c r="C22" s="912"/>
      <c r="D22" s="913"/>
      <c r="E22" s="684"/>
      <c r="F22" s="684"/>
      <c r="G22" s="688"/>
      <c r="H22" s="686"/>
      <c r="I22" s="686"/>
    </row>
    <row r="23" spans="1:9" ht="24">
      <c r="A23" s="687"/>
      <c r="B23" s="912" t="s">
        <v>649</v>
      </c>
      <c r="C23" s="912"/>
      <c r="D23" s="913"/>
      <c r="E23" s="684"/>
      <c r="F23" s="684"/>
      <c r="G23" s="688"/>
      <c r="H23" s="686"/>
      <c r="I23" s="686"/>
    </row>
    <row r="24" spans="1:9" ht="24">
      <c r="A24" s="687"/>
      <c r="B24" s="912" t="s">
        <v>650</v>
      </c>
      <c r="C24" s="912"/>
      <c r="D24" s="913"/>
      <c r="E24" s="686"/>
      <c r="F24" s="686"/>
      <c r="G24" s="686"/>
      <c r="H24" s="686"/>
      <c r="I24" s="686"/>
    </row>
    <row r="25" spans="1:9" ht="13.5">
      <c r="A25" s="675"/>
      <c r="B25" s="676"/>
      <c r="C25" s="676"/>
      <c r="D25" s="676"/>
      <c r="E25" s="675"/>
      <c r="F25" s="675"/>
      <c r="G25" s="675"/>
      <c r="H25" s="675"/>
      <c r="I25" s="675"/>
    </row>
    <row r="26" spans="6:8" ht="13.5">
      <c r="F26" s="675"/>
      <c r="G26" s="675"/>
      <c r="H26" s="675"/>
    </row>
  </sheetData>
  <sheetProtection/>
  <mergeCells count="18">
    <mergeCell ref="B19:D19"/>
    <mergeCell ref="B20:D20"/>
    <mergeCell ref="A21:D21"/>
    <mergeCell ref="B22:D22"/>
    <mergeCell ref="B23:D23"/>
    <mergeCell ref="B24:D24"/>
    <mergeCell ref="A13:D13"/>
    <mergeCell ref="B14:D14"/>
    <mergeCell ref="B15:D15"/>
    <mergeCell ref="B16:D16"/>
    <mergeCell ref="A17:D17"/>
    <mergeCell ref="B18:D18"/>
    <mergeCell ref="B1:I1"/>
    <mergeCell ref="B3:I3"/>
    <mergeCell ref="B4:I4"/>
    <mergeCell ref="A11:D12"/>
    <mergeCell ref="E11:E12"/>
    <mergeCell ref="G11:I1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showGridLines="0" workbookViewId="0" topLeftCell="A3">
      <selection activeCell="E7" sqref="E7"/>
    </sheetView>
  </sheetViews>
  <sheetFormatPr defaultColWidth="9.140625" defaultRowHeight="12.75"/>
  <cols>
    <col min="1" max="1" width="49.28125" style="95" bestFit="1" customWidth="1"/>
    <col min="2" max="9" width="16.00390625" style="95" customWidth="1"/>
    <col min="10" max="10" width="17.00390625" style="95" customWidth="1"/>
    <col min="11" max="11" width="25.8515625" style="95" bestFit="1" customWidth="1"/>
    <col min="12" max="16384" width="9.140625" style="95" customWidth="1"/>
  </cols>
  <sheetData>
    <row r="1" spans="1:11" s="266" customFormat="1" ht="33">
      <c r="A1" s="1096" t="s">
        <v>577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</row>
    <row r="2" spans="1:11" s="266" customFormat="1" ht="33">
      <c r="A2" s="1096" t="s">
        <v>400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</row>
    <row r="3" spans="1:11" s="266" customFormat="1" ht="48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1" ht="18" customHeight="1">
      <c r="A4" s="99" t="s">
        <v>0</v>
      </c>
      <c r="B4" s="99"/>
      <c r="C4" s="99"/>
      <c r="D4" s="99"/>
      <c r="E4" s="99"/>
      <c r="K4" s="96"/>
    </row>
    <row r="5" spans="1:11" ht="18" customHeight="1">
      <c r="A5" s="99" t="s">
        <v>193</v>
      </c>
      <c r="B5" s="99"/>
      <c r="C5" s="99"/>
      <c r="D5" s="99"/>
      <c r="E5" s="99"/>
      <c r="K5" s="96" t="s">
        <v>12</v>
      </c>
    </row>
    <row r="6" spans="1:11" ht="21.75" customHeight="1">
      <c r="A6" s="1091" t="s">
        <v>13</v>
      </c>
      <c r="B6" s="1089" t="s">
        <v>314</v>
      </c>
      <c r="C6" s="1089"/>
      <c r="D6" s="1089" t="s">
        <v>363</v>
      </c>
      <c r="E6" s="1089"/>
      <c r="F6" s="1093" t="s">
        <v>576</v>
      </c>
      <c r="G6" s="1094"/>
      <c r="H6" s="1094"/>
      <c r="I6" s="1094"/>
      <c r="J6" s="1095"/>
      <c r="K6" s="1089" t="s">
        <v>57</v>
      </c>
    </row>
    <row r="7" spans="1:11" s="111" customFormat="1" ht="44.25" customHeight="1">
      <c r="A7" s="1092"/>
      <c r="B7" s="207" t="s">
        <v>180</v>
      </c>
      <c r="C7" s="207" t="s">
        <v>22</v>
      </c>
      <c r="D7" s="207" t="s">
        <v>180</v>
      </c>
      <c r="E7" s="180" t="s">
        <v>657</v>
      </c>
      <c r="F7" s="180" t="s">
        <v>58</v>
      </c>
      <c r="G7" s="180" t="s">
        <v>59</v>
      </c>
      <c r="H7" s="180" t="s">
        <v>51</v>
      </c>
      <c r="I7" s="180" t="s">
        <v>19</v>
      </c>
      <c r="J7" s="180" t="s">
        <v>72</v>
      </c>
      <c r="K7" s="1089"/>
    </row>
    <row r="8" spans="1:11" ht="25.5" customHeight="1">
      <c r="A8" s="208" t="s">
        <v>124</v>
      </c>
      <c r="B8" s="208"/>
      <c r="C8" s="208"/>
      <c r="D8" s="208"/>
      <c r="E8" s="208"/>
      <c r="F8" s="209"/>
      <c r="G8" s="210"/>
      <c r="H8" s="209"/>
      <c r="I8" s="211"/>
      <c r="J8" s="211"/>
      <c r="K8" s="211"/>
    </row>
    <row r="9" spans="1:11" ht="25.5" customHeight="1">
      <c r="A9" s="213" t="s">
        <v>71</v>
      </c>
      <c r="B9" s="188"/>
      <c r="C9" s="188"/>
      <c r="D9" s="213"/>
      <c r="E9" s="213"/>
      <c r="F9" s="214"/>
      <c r="G9" s="215"/>
      <c r="H9" s="214"/>
      <c r="I9" s="216"/>
      <c r="J9" s="216"/>
      <c r="K9" s="216"/>
    </row>
    <row r="10" spans="1:17" ht="25.5" customHeight="1">
      <c r="A10" s="213" t="s">
        <v>114</v>
      </c>
      <c r="B10" s="188"/>
      <c r="C10" s="188"/>
      <c r="D10" s="188"/>
      <c r="E10" s="188"/>
      <c r="F10" s="214"/>
      <c r="G10" s="215"/>
      <c r="H10" s="214"/>
      <c r="I10" s="216"/>
      <c r="J10" s="216"/>
      <c r="K10" s="216"/>
      <c r="Q10" s="129"/>
    </row>
    <row r="11" spans="1:11" ht="25.5" customHeight="1">
      <c r="A11" s="213" t="s">
        <v>113</v>
      </c>
      <c r="B11" s="188"/>
      <c r="C11" s="188"/>
      <c r="D11" s="188"/>
      <c r="E11" s="188"/>
      <c r="F11" s="214"/>
      <c r="G11" s="215"/>
      <c r="H11" s="214"/>
      <c r="I11" s="216"/>
      <c r="J11" s="216"/>
      <c r="K11" s="216"/>
    </row>
    <row r="12" spans="1:11" ht="25.5" customHeight="1">
      <c r="A12" s="213" t="s">
        <v>115</v>
      </c>
      <c r="B12" s="188"/>
      <c r="C12" s="188"/>
      <c r="D12" s="188"/>
      <c r="E12" s="188"/>
      <c r="F12" s="214"/>
      <c r="G12" s="215"/>
      <c r="H12" s="214"/>
      <c r="I12" s="216"/>
      <c r="J12" s="216"/>
      <c r="K12" s="216"/>
    </row>
    <row r="13" spans="1:11" ht="25.5" customHeight="1">
      <c r="A13" s="213" t="s">
        <v>67</v>
      </c>
      <c r="B13" s="188"/>
      <c r="C13" s="188"/>
      <c r="D13" s="188"/>
      <c r="E13" s="188"/>
      <c r="F13" s="214"/>
      <c r="G13" s="215"/>
      <c r="H13" s="214"/>
      <c r="I13" s="216"/>
      <c r="J13" s="216"/>
      <c r="K13" s="216"/>
    </row>
    <row r="14" spans="1:11" ht="25.5" customHeight="1">
      <c r="A14" s="213" t="s">
        <v>315</v>
      </c>
      <c r="B14" s="188"/>
      <c r="C14" s="188"/>
      <c r="D14" s="188"/>
      <c r="E14" s="188"/>
      <c r="F14" s="214"/>
      <c r="G14" s="215"/>
      <c r="H14" s="214"/>
      <c r="I14" s="216"/>
      <c r="J14" s="216"/>
      <c r="K14" s="216"/>
    </row>
    <row r="15" spans="1:11" ht="27" customHeight="1">
      <c r="A15" s="213" t="s">
        <v>60</v>
      </c>
      <c r="B15" s="188"/>
      <c r="C15" s="188"/>
      <c r="D15" s="188"/>
      <c r="E15" s="188"/>
      <c r="F15" s="214"/>
      <c r="G15" s="215"/>
      <c r="H15" s="214"/>
      <c r="I15" s="216"/>
      <c r="J15" s="216"/>
      <c r="K15" s="216"/>
    </row>
    <row r="16" spans="1:11" ht="27" customHeight="1">
      <c r="A16" s="213"/>
      <c r="B16" s="213"/>
      <c r="C16" s="213"/>
      <c r="D16" s="213"/>
      <c r="E16" s="213"/>
      <c r="F16" s="214"/>
      <c r="G16" s="215"/>
      <c r="H16" s="214"/>
      <c r="I16" s="216"/>
      <c r="J16" s="216"/>
      <c r="K16" s="216"/>
    </row>
    <row r="17" spans="1:11" ht="27" customHeight="1">
      <c r="A17" s="213"/>
      <c r="B17" s="213"/>
      <c r="C17" s="213"/>
      <c r="D17" s="213"/>
      <c r="E17" s="213"/>
      <c r="F17" s="214"/>
      <c r="G17" s="215"/>
      <c r="H17" s="214"/>
      <c r="I17" s="216"/>
      <c r="J17" s="216"/>
      <c r="K17" s="216"/>
    </row>
    <row r="18" spans="1:11" ht="27" customHeight="1">
      <c r="A18" s="226"/>
      <c r="B18" s="218"/>
      <c r="C18" s="218"/>
      <c r="D18" s="218"/>
      <c r="E18" s="218"/>
      <c r="F18" s="219"/>
      <c r="G18" s="220"/>
      <c r="H18" s="219"/>
      <c r="I18" s="221"/>
      <c r="J18" s="221"/>
      <c r="K18" s="221"/>
    </row>
    <row r="19" spans="1:11" s="99" customFormat="1" ht="27" customHeight="1">
      <c r="A19" s="222" t="s">
        <v>23</v>
      </c>
      <c r="B19" s="222"/>
      <c r="C19" s="222"/>
      <c r="D19" s="222"/>
      <c r="E19" s="222"/>
      <c r="F19" s="227"/>
      <c r="G19" s="223"/>
      <c r="H19" s="223"/>
      <c r="I19" s="223"/>
      <c r="J19" s="223"/>
      <c r="K19" s="223"/>
    </row>
    <row r="20" spans="1:15" s="99" customFormat="1" ht="27" customHeight="1">
      <c r="A20" s="224"/>
      <c r="B20" s="224"/>
      <c r="C20" s="224"/>
      <c r="D20" s="224"/>
      <c r="E20" s="224"/>
      <c r="F20" s="225"/>
      <c r="G20" s="225"/>
      <c r="H20" s="225"/>
      <c r="I20" s="225"/>
      <c r="J20" s="225"/>
      <c r="K20" s="225"/>
      <c r="L20" s="95"/>
      <c r="M20" s="95"/>
      <c r="N20" s="95"/>
      <c r="O20" s="95"/>
    </row>
    <row r="21" spans="1:14" s="198" customFormat="1" ht="18" customHeight="1">
      <c r="A21" s="205"/>
      <c r="N21" s="206"/>
    </row>
    <row r="22" ht="18" customHeight="1"/>
    <row r="23" ht="19.5" customHeight="1"/>
    <row r="24" ht="19.5" customHeight="1"/>
    <row r="25" ht="19.5" customHeight="1"/>
  </sheetData>
  <sheetProtection/>
  <mergeCells count="7">
    <mergeCell ref="A1:K1"/>
    <mergeCell ref="A2:K2"/>
    <mergeCell ref="A6:A7"/>
    <mergeCell ref="B6:C6"/>
    <mergeCell ref="D6:E6"/>
    <mergeCell ref="F6:J6"/>
    <mergeCell ref="K6:K7"/>
  </mergeCells>
  <printOptions horizontalCentered="1"/>
  <pageMargins left="0.21" right="0.21" top="0.79" bottom="0.7874015748031497" header="0.53" footer="0.5118110236220472"/>
  <pageSetup fitToHeight="100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49.28125" style="95" bestFit="1" customWidth="1"/>
    <col min="2" max="9" width="16.00390625" style="95" customWidth="1"/>
    <col min="10" max="10" width="17.00390625" style="95" customWidth="1"/>
    <col min="11" max="11" width="25.8515625" style="95" bestFit="1" customWidth="1"/>
    <col min="12" max="16384" width="9.140625" style="95" customWidth="1"/>
  </cols>
  <sheetData>
    <row r="1" spans="1:11" s="266" customFormat="1" ht="33">
      <c r="A1" s="1096" t="s">
        <v>577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</row>
    <row r="2" spans="1:11" s="266" customFormat="1" ht="33">
      <c r="A2" s="1096" t="s">
        <v>401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</row>
    <row r="3" spans="1:11" s="266" customFormat="1" ht="48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1" ht="18" customHeight="1">
      <c r="A4" s="99" t="s">
        <v>0</v>
      </c>
      <c r="B4" s="99"/>
      <c r="C4" s="99"/>
      <c r="D4" s="99"/>
      <c r="E4" s="99"/>
      <c r="K4" s="96"/>
    </row>
    <row r="5" spans="1:11" ht="18" customHeight="1">
      <c r="A5" s="99" t="s">
        <v>193</v>
      </c>
      <c r="B5" s="99"/>
      <c r="C5" s="99"/>
      <c r="D5" s="99"/>
      <c r="E5" s="99"/>
      <c r="K5" s="96" t="s">
        <v>12</v>
      </c>
    </row>
    <row r="6" spans="1:11" ht="21.75" customHeight="1">
      <c r="A6" s="1091" t="s">
        <v>13</v>
      </c>
      <c r="B6" s="1089" t="s">
        <v>314</v>
      </c>
      <c r="C6" s="1089"/>
      <c r="D6" s="1089" t="s">
        <v>363</v>
      </c>
      <c r="E6" s="1089"/>
      <c r="F6" s="1093" t="s">
        <v>576</v>
      </c>
      <c r="G6" s="1094"/>
      <c r="H6" s="1094"/>
      <c r="I6" s="1094"/>
      <c r="J6" s="1095"/>
      <c r="K6" s="1089" t="s">
        <v>57</v>
      </c>
    </row>
    <row r="7" spans="1:11" s="111" customFormat="1" ht="44.25" customHeight="1">
      <c r="A7" s="1092"/>
      <c r="B7" s="207" t="s">
        <v>180</v>
      </c>
      <c r="C7" s="207" t="s">
        <v>22</v>
      </c>
      <c r="D7" s="207" t="s">
        <v>180</v>
      </c>
      <c r="E7" s="180" t="s">
        <v>657</v>
      </c>
      <c r="F7" s="180" t="s">
        <v>58</v>
      </c>
      <c r="G7" s="180" t="s">
        <v>59</v>
      </c>
      <c r="H7" s="180" t="s">
        <v>51</v>
      </c>
      <c r="I7" s="180" t="s">
        <v>19</v>
      </c>
      <c r="J7" s="180" t="s">
        <v>72</v>
      </c>
      <c r="K7" s="1089"/>
    </row>
    <row r="8" spans="1:11" ht="25.5" customHeight="1">
      <c r="A8" s="208" t="s">
        <v>124</v>
      </c>
      <c r="B8" s="208"/>
      <c r="C8" s="208"/>
      <c r="D8" s="208"/>
      <c r="E8" s="208"/>
      <c r="F8" s="209"/>
      <c r="G8" s="210"/>
      <c r="H8" s="209"/>
      <c r="I8" s="211"/>
      <c r="J8" s="211"/>
      <c r="K8" s="211"/>
    </row>
    <row r="9" spans="1:11" ht="25.5" customHeight="1">
      <c r="A9" s="213" t="s">
        <v>71</v>
      </c>
      <c r="B9" s="188"/>
      <c r="C9" s="188"/>
      <c r="D9" s="213"/>
      <c r="E9" s="213"/>
      <c r="F9" s="214"/>
      <c r="G9" s="215"/>
      <c r="H9" s="214"/>
      <c r="I9" s="216"/>
      <c r="J9" s="216"/>
      <c r="K9" s="216"/>
    </row>
    <row r="10" spans="1:17" ht="25.5" customHeight="1">
      <c r="A10" s="213" t="s">
        <v>114</v>
      </c>
      <c r="B10" s="188"/>
      <c r="C10" s="188"/>
      <c r="D10" s="188"/>
      <c r="E10" s="188"/>
      <c r="F10" s="214"/>
      <c r="G10" s="215"/>
      <c r="H10" s="214"/>
      <c r="I10" s="216"/>
      <c r="J10" s="216"/>
      <c r="K10" s="216"/>
      <c r="Q10" s="129"/>
    </row>
    <row r="11" spans="1:11" ht="25.5" customHeight="1">
      <c r="A11" s="213" t="s">
        <v>113</v>
      </c>
      <c r="B11" s="188"/>
      <c r="C11" s="188"/>
      <c r="D11" s="188"/>
      <c r="E11" s="188"/>
      <c r="F11" s="214"/>
      <c r="G11" s="215"/>
      <c r="H11" s="214"/>
      <c r="I11" s="216"/>
      <c r="J11" s="216"/>
      <c r="K11" s="216"/>
    </row>
    <row r="12" spans="1:11" ht="25.5" customHeight="1">
      <c r="A12" s="213" t="s">
        <v>115</v>
      </c>
      <c r="B12" s="188"/>
      <c r="C12" s="188"/>
      <c r="D12" s="188"/>
      <c r="E12" s="188"/>
      <c r="F12" s="214"/>
      <c r="G12" s="215"/>
      <c r="H12" s="214"/>
      <c r="I12" s="216"/>
      <c r="J12" s="216"/>
      <c r="K12" s="216"/>
    </row>
    <row r="13" spans="1:11" ht="25.5" customHeight="1">
      <c r="A13" s="213" t="s">
        <v>67</v>
      </c>
      <c r="B13" s="188"/>
      <c r="C13" s="188"/>
      <c r="D13" s="188"/>
      <c r="E13" s="188"/>
      <c r="F13" s="214"/>
      <c r="G13" s="215"/>
      <c r="H13" s="214"/>
      <c r="I13" s="216"/>
      <c r="J13" s="216"/>
      <c r="K13" s="216"/>
    </row>
    <row r="14" spans="1:11" ht="25.5" customHeight="1">
      <c r="A14" s="213" t="s">
        <v>315</v>
      </c>
      <c r="B14" s="188"/>
      <c r="C14" s="188"/>
      <c r="D14" s="188"/>
      <c r="E14" s="188"/>
      <c r="F14" s="214"/>
      <c r="G14" s="215"/>
      <c r="H14" s="214"/>
      <c r="I14" s="216"/>
      <c r="J14" s="216"/>
      <c r="K14" s="216"/>
    </row>
    <row r="15" spans="1:11" ht="27" customHeight="1">
      <c r="A15" s="213" t="s">
        <v>60</v>
      </c>
      <c r="B15" s="188"/>
      <c r="C15" s="188"/>
      <c r="D15" s="188"/>
      <c r="E15" s="188"/>
      <c r="F15" s="214"/>
      <c r="G15" s="215"/>
      <c r="H15" s="214"/>
      <c r="I15" s="216"/>
      <c r="J15" s="216"/>
      <c r="K15" s="216"/>
    </row>
    <row r="16" spans="1:11" ht="27" customHeight="1">
      <c r="A16" s="213"/>
      <c r="B16" s="213"/>
      <c r="C16" s="213"/>
      <c r="D16" s="213"/>
      <c r="E16" s="213"/>
      <c r="F16" s="214"/>
      <c r="G16" s="215"/>
      <c r="H16" s="214"/>
      <c r="I16" s="216"/>
      <c r="J16" s="216"/>
      <c r="K16" s="216"/>
    </row>
    <row r="17" spans="1:11" ht="27" customHeight="1">
      <c r="A17" s="213"/>
      <c r="B17" s="213"/>
      <c r="C17" s="213"/>
      <c r="D17" s="213"/>
      <c r="E17" s="213"/>
      <c r="F17" s="214"/>
      <c r="G17" s="215"/>
      <c r="H17" s="214"/>
      <c r="I17" s="216"/>
      <c r="J17" s="216"/>
      <c r="K17" s="216"/>
    </row>
    <row r="18" spans="1:11" ht="27" customHeight="1">
      <c r="A18" s="226"/>
      <c r="B18" s="218"/>
      <c r="C18" s="218"/>
      <c r="D18" s="218"/>
      <c r="E18" s="218"/>
      <c r="F18" s="219"/>
      <c r="G18" s="220"/>
      <c r="H18" s="219"/>
      <c r="I18" s="221"/>
      <c r="J18" s="221"/>
      <c r="K18" s="221"/>
    </row>
    <row r="19" spans="1:11" s="99" customFormat="1" ht="27" customHeight="1">
      <c r="A19" s="222" t="s">
        <v>23</v>
      </c>
      <c r="B19" s="222"/>
      <c r="C19" s="222"/>
      <c r="D19" s="222"/>
      <c r="E19" s="222"/>
      <c r="F19" s="227"/>
      <c r="G19" s="223"/>
      <c r="H19" s="223"/>
      <c r="I19" s="223"/>
      <c r="J19" s="223"/>
      <c r="K19" s="223"/>
    </row>
    <row r="20" spans="1:15" s="99" customFormat="1" ht="27" customHeight="1">
      <c r="A20" s="224"/>
      <c r="B20" s="224"/>
      <c r="C20" s="224"/>
      <c r="D20" s="224"/>
      <c r="E20" s="224"/>
      <c r="F20" s="225"/>
      <c r="G20" s="225"/>
      <c r="H20" s="225"/>
      <c r="I20" s="225"/>
      <c r="J20" s="225"/>
      <c r="K20" s="225"/>
      <c r="L20" s="95"/>
      <c r="M20" s="95"/>
      <c r="N20" s="95"/>
      <c r="O20" s="95"/>
    </row>
    <row r="21" spans="1:14" s="198" customFormat="1" ht="18" customHeight="1">
      <c r="A21" s="205"/>
      <c r="N21" s="206"/>
    </row>
    <row r="22" ht="18" customHeight="1"/>
    <row r="23" ht="19.5" customHeight="1"/>
    <row r="24" ht="19.5" customHeight="1"/>
    <row r="25" ht="19.5" customHeight="1"/>
  </sheetData>
  <sheetProtection/>
  <mergeCells count="7">
    <mergeCell ref="A1:K1"/>
    <mergeCell ref="A2:K2"/>
    <mergeCell ref="A6:A7"/>
    <mergeCell ref="B6:C6"/>
    <mergeCell ref="D6:E6"/>
    <mergeCell ref="F6:J6"/>
    <mergeCell ref="K6:K7"/>
  </mergeCells>
  <printOptions horizontalCentered="1"/>
  <pageMargins left="0.21" right="0.21" top="0.79" bottom="0.7874015748031497" header="0.53" footer="0.5118110236220472"/>
  <pageSetup fitToHeight="100" horizontalDpi="600" verticalDpi="600" orientation="landscape" paperSize="9" scale="6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1:N14"/>
  <sheetViews>
    <sheetView showGridLines="0" zoomScale="75" zoomScaleNormal="75" workbookViewId="0" topLeftCell="A2">
      <selection activeCell="E15" sqref="E15"/>
    </sheetView>
  </sheetViews>
  <sheetFormatPr defaultColWidth="9.140625" defaultRowHeight="18.75" customHeight="1"/>
  <cols>
    <col min="1" max="1" width="9.140625" style="445" customWidth="1"/>
    <col min="2" max="2" width="32.00390625" style="445" customWidth="1"/>
    <col min="3" max="5" width="24.28125" style="445" customWidth="1"/>
    <col min="6" max="16384" width="9.140625" style="445" customWidth="1"/>
  </cols>
  <sheetData>
    <row r="1" spans="2:5" s="431" customFormat="1" ht="30">
      <c r="B1" s="967" t="s">
        <v>578</v>
      </c>
      <c r="C1" s="967"/>
      <c r="D1" s="967"/>
      <c r="E1" s="967"/>
    </row>
    <row r="2" spans="2:5" s="431" customFormat="1" ht="30">
      <c r="B2" s="967" t="s">
        <v>375</v>
      </c>
      <c r="C2" s="967"/>
      <c r="D2" s="967"/>
      <c r="E2" s="967"/>
    </row>
    <row r="3" spans="2:5" s="431" customFormat="1" ht="30">
      <c r="B3" s="524"/>
      <c r="C3" s="524"/>
      <c r="D3" s="524"/>
      <c r="E3" s="524"/>
    </row>
    <row r="4" spans="2:5" s="431" customFormat="1" ht="30">
      <c r="B4" s="524"/>
      <c r="C4" s="524"/>
      <c r="D4" s="524"/>
      <c r="E4" s="524"/>
    </row>
    <row r="5" spans="2:5" s="437" customFormat="1" ht="24">
      <c r="B5" s="432" t="s">
        <v>29</v>
      </c>
      <c r="C5" s="432"/>
      <c r="D5" s="968"/>
      <c r="E5" s="968"/>
    </row>
    <row r="6" spans="2:5" s="437" customFormat="1" ht="24">
      <c r="B6" s="432" t="s">
        <v>193</v>
      </c>
      <c r="C6" s="432"/>
      <c r="D6" s="433"/>
      <c r="E6" s="433"/>
    </row>
    <row r="7" spans="2:5" s="437" customFormat="1" ht="24">
      <c r="B7" s="438"/>
      <c r="C7" s="438"/>
      <c r="D7" s="433"/>
      <c r="E7" s="433"/>
    </row>
    <row r="8" spans="5:14" ht="18" customHeight="1">
      <c r="E8" s="531" t="s">
        <v>12</v>
      </c>
      <c r="N8" s="450"/>
    </row>
    <row r="9" spans="2:5" s="452" customFormat="1" ht="55.5" customHeight="1">
      <c r="B9" s="451" t="s">
        <v>376</v>
      </c>
      <c r="C9" s="451" t="s">
        <v>21</v>
      </c>
      <c r="D9" s="466" t="s">
        <v>19</v>
      </c>
      <c r="E9" s="451" t="s">
        <v>24</v>
      </c>
    </row>
    <row r="10" spans="2:5" s="452" customFormat="1" ht="33" customHeight="1" thickBot="1">
      <c r="B10" s="532" t="s">
        <v>23</v>
      </c>
      <c r="C10" s="533">
        <f>SUM(C11:C12)</f>
        <v>0</v>
      </c>
      <c r="D10" s="533">
        <f>SUM(D11:D12)</f>
        <v>0</v>
      </c>
      <c r="E10" s="533">
        <f>C10-D10</f>
        <v>0</v>
      </c>
    </row>
    <row r="11" spans="2:5" ht="33" customHeight="1" thickTop="1">
      <c r="B11" s="534" t="s">
        <v>379</v>
      </c>
      <c r="C11" s="535"/>
      <c r="D11" s="536"/>
      <c r="E11" s="537">
        <f>C11-D11</f>
        <v>0</v>
      </c>
    </row>
    <row r="12" spans="2:5" ht="33" customHeight="1">
      <c r="B12" s="538" t="s">
        <v>380</v>
      </c>
      <c r="C12" s="461"/>
      <c r="D12" s="539"/>
      <c r="E12" s="540">
        <f>C12-D12</f>
        <v>0</v>
      </c>
    </row>
    <row r="13" ht="18" customHeight="1"/>
    <row r="14" spans="2:4" ht="18" customHeight="1">
      <c r="B14" s="444"/>
      <c r="C14" s="444"/>
      <c r="D14" s="444"/>
    </row>
    <row r="15" ht="18" customHeight="1"/>
    <row r="16" ht="18" customHeight="1"/>
    <row r="17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6"/>
  </sheetPr>
  <dimension ref="A1:S53"/>
  <sheetViews>
    <sheetView showGridLines="0" zoomScale="75" zoomScaleNormal="75" zoomScalePageLayoutView="0" workbookViewId="0" topLeftCell="A1">
      <pane ySplit="7" topLeftCell="A8" activePane="bottomLeft" state="frozen"/>
      <selection pane="topLeft" activeCell="A1" sqref="A1:D1"/>
      <selection pane="bottomLeft" activeCell="E11" sqref="E11"/>
    </sheetView>
  </sheetViews>
  <sheetFormatPr defaultColWidth="9.140625" defaultRowHeight="18.75" customHeight="1"/>
  <cols>
    <col min="1" max="1" width="45.421875" style="79" bestFit="1" customWidth="1"/>
    <col min="2" max="2" width="30.140625" style="79" customWidth="1"/>
    <col min="3" max="3" width="25.28125" style="79" bestFit="1" customWidth="1"/>
    <col min="4" max="4" width="27.140625" style="79" customWidth="1"/>
    <col min="5" max="5" width="25.57421875" style="79" customWidth="1"/>
    <col min="6" max="6" width="30.140625" style="79" customWidth="1"/>
    <col min="7" max="7" width="45.7109375" style="79" customWidth="1"/>
    <col min="8" max="8" width="9.140625" style="125" customWidth="1"/>
    <col min="9" max="16384" width="9.140625" style="79" customWidth="1"/>
  </cols>
  <sheetData>
    <row r="1" spans="1:8" s="427" customFormat="1" ht="33">
      <c r="A1" s="1098" t="s">
        <v>578</v>
      </c>
      <c r="B1" s="1098"/>
      <c r="C1" s="1098"/>
      <c r="D1" s="1098"/>
      <c r="E1" s="1098"/>
      <c r="F1" s="1098"/>
      <c r="G1" s="1098"/>
      <c r="H1" s="426"/>
    </row>
    <row r="2" spans="1:8" s="427" customFormat="1" ht="33">
      <c r="A2" s="1098" t="s">
        <v>402</v>
      </c>
      <c r="B2" s="1098"/>
      <c r="C2" s="1098"/>
      <c r="D2" s="1098"/>
      <c r="E2" s="1098"/>
      <c r="F2" s="1098"/>
      <c r="G2" s="1098"/>
      <c r="H2" s="426"/>
    </row>
    <row r="3" spans="1:8" s="427" customFormat="1" ht="14.25" customHeight="1">
      <c r="A3" s="425"/>
      <c r="B3" s="425"/>
      <c r="C3" s="425"/>
      <c r="D3" s="425"/>
      <c r="E3" s="425"/>
      <c r="F3" s="425"/>
      <c r="G3" s="425"/>
      <c r="H3" s="426"/>
    </row>
    <row r="4" spans="1:8" s="262" customFormat="1" ht="18.75" customHeight="1">
      <c r="A4" s="271" t="s">
        <v>29</v>
      </c>
      <c r="H4" s="270"/>
    </row>
    <row r="5" spans="1:8" s="262" customFormat="1" ht="18" customHeight="1">
      <c r="A5" s="271" t="s">
        <v>193</v>
      </c>
      <c r="F5" s="272"/>
      <c r="G5" s="273"/>
      <c r="H5" s="270"/>
    </row>
    <row r="6" spans="1:7" ht="9.75" customHeight="1">
      <c r="A6" s="1097"/>
      <c r="B6" s="1097"/>
      <c r="C6" s="1097"/>
      <c r="D6" s="1097"/>
      <c r="E6" s="1097"/>
      <c r="F6" s="1097"/>
      <c r="G6" s="1097"/>
    </row>
    <row r="7" spans="1:8" s="230" customFormat="1" ht="64.5" customHeight="1">
      <c r="A7" s="228" t="s">
        <v>61</v>
      </c>
      <c r="B7" s="267" t="s">
        <v>364</v>
      </c>
      <c r="C7" s="267" t="s">
        <v>161</v>
      </c>
      <c r="D7" s="228" t="s">
        <v>159</v>
      </c>
      <c r="E7" s="228" t="s">
        <v>160</v>
      </c>
      <c r="F7" s="81" t="s">
        <v>580</v>
      </c>
      <c r="G7" s="81" t="s">
        <v>62</v>
      </c>
      <c r="H7" s="229"/>
    </row>
    <row r="8" spans="1:7" s="229" customFormat="1" ht="18" customHeight="1">
      <c r="A8" s="231" t="s">
        <v>127</v>
      </c>
      <c r="B8" s="232"/>
      <c r="C8" s="232"/>
      <c r="D8" s="232"/>
      <c r="E8" s="232"/>
      <c r="F8" s="233"/>
      <c r="G8" s="232"/>
    </row>
    <row r="9" spans="1:8" ht="18" customHeight="1">
      <c r="A9" s="115" t="s">
        <v>128</v>
      </c>
      <c r="B9" s="234"/>
      <c r="C9" s="235"/>
      <c r="D9" s="235"/>
      <c r="E9" s="235"/>
      <c r="F9" s="236"/>
      <c r="G9" s="237" t="s">
        <v>125</v>
      </c>
      <c r="H9" s="77"/>
    </row>
    <row r="10" spans="1:19" s="69" customFormat="1" ht="18" customHeight="1">
      <c r="A10" s="115" t="s">
        <v>129</v>
      </c>
      <c r="B10" s="188"/>
      <c r="C10" s="187"/>
      <c r="D10" s="187"/>
      <c r="E10" s="187"/>
      <c r="F10" s="187"/>
      <c r="G10" s="238" t="s">
        <v>126</v>
      </c>
      <c r="H10" s="77"/>
      <c r="S10" s="77"/>
    </row>
    <row r="11" spans="1:8" s="69" customFormat="1" ht="18" customHeight="1">
      <c r="A11" s="115" t="s">
        <v>130</v>
      </c>
      <c r="B11" s="188"/>
      <c r="C11" s="187"/>
      <c r="D11" s="187"/>
      <c r="E11" s="187"/>
      <c r="F11" s="187"/>
      <c r="G11" s="237" t="s">
        <v>125</v>
      </c>
      <c r="H11" s="77"/>
    </row>
    <row r="12" spans="1:8" s="69" customFormat="1" ht="18" customHeight="1">
      <c r="A12" s="115" t="s">
        <v>131</v>
      </c>
      <c r="B12" s="188"/>
      <c r="C12" s="187"/>
      <c r="D12" s="187"/>
      <c r="E12" s="187"/>
      <c r="F12" s="187"/>
      <c r="G12" s="238" t="s">
        <v>126</v>
      </c>
      <c r="H12" s="77"/>
    </row>
    <row r="13" spans="1:8" s="69" customFormat="1" ht="18" customHeight="1">
      <c r="A13" s="115" t="s">
        <v>132</v>
      </c>
      <c r="B13" s="188"/>
      <c r="C13" s="187"/>
      <c r="D13" s="187"/>
      <c r="E13" s="187"/>
      <c r="F13" s="187"/>
      <c r="G13" s="92"/>
      <c r="H13" s="77"/>
    </row>
    <row r="14" spans="1:8" s="69" customFormat="1" ht="18" customHeight="1">
      <c r="A14" s="115" t="s">
        <v>133</v>
      </c>
      <c r="B14" s="188"/>
      <c r="C14" s="187"/>
      <c r="D14" s="187"/>
      <c r="E14" s="187"/>
      <c r="F14" s="187"/>
      <c r="G14" s="238"/>
      <c r="H14" s="77"/>
    </row>
    <row r="15" spans="1:8" s="69" customFormat="1" ht="18" customHeight="1">
      <c r="A15" s="115" t="s">
        <v>134</v>
      </c>
      <c r="B15" s="188"/>
      <c r="C15" s="187"/>
      <c r="D15" s="187"/>
      <c r="E15" s="187"/>
      <c r="F15" s="187"/>
      <c r="G15" s="92"/>
      <c r="H15" s="77"/>
    </row>
    <row r="16" spans="1:8" s="69" customFormat="1" ht="18" customHeight="1">
      <c r="A16" s="239" t="s">
        <v>135</v>
      </c>
      <c r="B16" s="191"/>
      <c r="C16" s="190"/>
      <c r="D16" s="190"/>
      <c r="E16" s="190"/>
      <c r="F16" s="190"/>
      <c r="G16" s="93"/>
      <c r="H16" s="77"/>
    </row>
    <row r="17" spans="1:7" ht="18" customHeight="1">
      <c r="A17" s="240" t="s">
        <v>15</v>
      </c>
      <c r="B17" s="241"/>
      <c r="C17" s="241"/>
      <c r="D17" s="242">
        <f>SUM(D8:D16)</f>
        <v>0</v>
      </c>
      <c r="E17" s="241"/>
      <c r="F17" s="243">
        <f>SUM(F8:F16)</f>
        <v>0</v>
      </c>
      <c r="G17" s="244"/>
    </row>
    <row r="18" spans="1:7" ht="18" customHeight="1">
      <c r="A18" s="140" t="s">
        <v>136</v>
      </c>
      <c r="B18" s="245"/>
      <c r="C18" s="245"/>
      <c r="D18" s="245"/>
      <c r="E18" s="245"/>
      <c r="F18" s="245"/>
      <c r="G18" s="246" t="s">
        <v>125</v>
      </c>
    </row>
    <row r="19" spans="1:7" ht="18" customHeight="1">
      <c r="A19" s="115"/>
      <c r="B19" s="245"/>
      <c r="C19" s="245"/>
      <c r="D19" s="245"/>
      <c r="E19" s="245"/>
      <c r="F19" s="245"/>
      <c r="G19" s="246" t="s">
        <v>126</v>
      </c>
    </row>
    <row r="20" spans="1:7" ht="18" customHeight="1">
      <c r="A20" s="240" t="s">
        <v>15</v>
      </c>
      <c r="B20" s="241"/>
      <c r="C20" s="241"/>
      <c r="D20" s="242">
        <f>SUM(D18:D19)</f>
        <v>0</v>
      </c>
      <c r="E20" s="241"/>
      <c r="F20" s="243">
        <f>SUM(F18:F19)</f>
        <v>0</v>
      </c>
      <c r="G20" s="247"/>
    </row>
    <row r="21" spans="1:7" ht="18" customHeight="1">
      <c r="A21" s="140" t="s">
        <v>137</v>
      </c>
      <c r="B21" s="245"/>
      <c r="C21" s="245"/>
      <c r="D21" s="245"/>
      <c r="E21" s="245"/>
      <c r="F21" s="245"/>
      <c r="G21" s="246" t="s">
        <v>125</v>
      </c>
    </row>
    <row r="22" spans="1:7" ht="18" customHeight="1">
      <c r="A22" s="115"/>
      <c r="B22" s="245"/>
      <c r="C22" s="245"/>
      <c r="D22" s="245"/>
      <c r="E22" s="245"/>
      <c r="F22" s="245"/>
      <c r="G22" s="246" t="s">
        <v>126</v>
      </c>
    </row>
    <row r="23" spans="1:7" ht="18" customHeight="1">
      <c r="A23" s="240" t="s">
        <v>15</v>
      </c>
      <c r="B23" s="241"/>
      <c r="C23" s="241"/>
      <c r="D23" s="242">
        <f>SUM(D21:D22)</f>
        <v>0</v>
      </c>
      <c r="E23" s="241"/>
      <c r="F23" s="243">
        <f>SUM(F21:F22)</f>
        <v>0</v>
      </c>
      <c r="G23" s="247"/>
    </row>
    <row r="24" spans="1:7" ht="18" customHeight="1">
      <c r="A24" s="140" t="s">
        <v>138</v>
      </c>
      <c r="B24" s="245"/>
      <c r="C24" s="245"/>
      <c r="D24" s="245"/>
      <c r="E24" s="245"/>
      <c r="F24" s="245"/>
      <c r="G24" s="246" t="s">
        <v>125</v>
      </c>
    </row>
    <row r="25" spans="1:7" ht="18" customHeight="1">
      <c r="A25" s="115"/>
      <c r="B25" s="245"/>
      <c r="C25" s="245"/>
      <c r="D25" s="245"/>
      <c r="E25" s="245"/>
      <c r="F25" s="245"/>
      <c r="G25" s="246" t="s">
        <v>126</v>
      </c>
    </row>
    <row r="26" spans="1:7" ht="18" customHeight="1">
      <c r="A26" s="240" t="s">
        <v>15</v>
      </c>
      <c r="B26" s="241"/>
      <c r="C26" s="241"/>
      <c r="D26" s="242">
        <f>SUM(D24:D25)</f>
        <v>0</v>
      </c>
      <c r="E26" s="241"/>
      <c r="F26" s="243">
        <f>SUM(F24:F25)</f>
        <v>0</v>
      </c>
      <c r="G26" s="247"/>
    </row>
    <row r="27" spans="1:7" ht="18" customHeight="1">
      <c r="A27" s="140" t="s">
        <v>139</v>
      </c>
      <c r="B27" s="245"/>
      <c r="C27" s="245"/>
      <c r="D27" s="245"/>
      <c r="E27" s="245"/>
      <c r="F27" s="245"/>
      <c r="G27" s="246" t="s">
        <v>125</v>
      </c>
    </row>
    <row r="28" spans="1:7" ht="18" customHeight="1">
      <c r="A28" s="115"/>
      <c r="B28" s="245"/>
      <c r="C28" s="245"/>
      <c r="D28" s="245"/>
      <c r="E28" s="245"/>
      <c r="F28" s="245"/>
      <c r="G28" s="246" t="s">
        <v>126</v>
      </c>
    </row>
    <row r="29" spans="1:7" ht="18.75" customHeight="1">
      <c r="A29" s="240" t="s">
        <v>152</v>
      </c>
      <c r="B29" s="241"/>
      <c r="C29" s="241"/>
      <c r="D29" s="242">
        <f>D17+D20+D23+D26+D27+D28</f>
        <v>0</v>
      </c>
      <c r="E29" s="241"/>
      <c r="F29" s="243">
        <f>F17+F20+F23+F26+F27+F28</f>
        <v>0</v>
      </c>
      <c r="G29" s="247"/>
    </row>
    <row r="30" spans="1:7" s="229" customFormat="1" ht="18" customHeight="1">
      <c r="A30" s="231" t="s">
        <v>140</v>
      </c>
      <c r="B30" s="232"/>
      <c r="C30" s="232"/>
      <c r="D30" s="232"/>
      <c r="E30" s="232"/>
      <c r="F30" s="233"/>
      <c r="G30" s="232"/>
    </row>
    <row r="31" spans="1:8" ht="18" customHeight="1">
      <c r="A31" s="115" t="s">
        <v>141</v>
      </c>
      <c r="B31" s="234"/>
      <c r="C31" s="235"/>
      <c r="D31" s="235"/>
      <c r="E31" s="235"/>
      <c r="F31" s="236"/>
      <c r="G31" s="237"/>
      <c r="H31" s="77"/>
    </row>
    <row r="32" spans="1:8" s="69" customFormat="1" ht="18" customHeight="1">
      <c r="A32" s="115" t="s">
        <v>129</v>
      </c>
      <c r="B32" s="188"/>
      <c r="C32" s="187"/>
      <c r="D32" s="187"/>
      <c r="E32" s="187"/>
      <c r="F32" s="187"/>
      <c r="G32" s="238"/>
      <c r="H32" s="77"/>
    </row>
    <row r="33" spans="1:8" s="69" customFormat="1" ht="18" customHeight="1">
      <c r="A33" s="115" t="s">
        <v>130</v>
      </c>
      <c r="B33" s="188"/>
      <c r="C33" s="187"/>
      <c r="D33" s="187"/>
      <c r="E33" s="187"/>
      <c r="F33" s="187"/>
      <c r="G33" s="237"/>
      <c r="H33" s="77"/>
    </row>
    <row r="34" spans="1:8" s="69" customFormat="1" ht="18" customHeight="1">
      <c r="A34" s="115" t="s">
        <v>131</v>
      </c>
      <c r="B34" s="188"/>
      <c r="C34" s="187"/>
      <c r="D34" s="187"/>
      <c r="E34" s="187"/>
      <c r="F34" s="187"/>
      <c r="G34" s="238"/>
      <c r="H34" s="77"/>
    </row>
    <row r="35" spans="1:8" s="69" customFormat="1" ht="18" customHeight="1">
      <c r="A35" s="115" t="s">
        <v>132</v>
      </c>
      <c r="B35" s="188"/>
      <c r="C35" s="187"/>
      <c r="D35" s="187"/>
      <c r="E35" s="187"/>
      <c r="F35" s="187"/>
      <c r="G35" s="92"/>
      <c r="H35" s="77"/>
    </row>
    <row r="36" spans="1:8" s="69" customFormat="1" ht="18" customHeight="1">
      <c r="A36" s="115" t="s">
        <v>133</v>
      </c>
      <c r="B36" s="188"/>
      <c r="C36" s="187"/>
      <c r="D36" s="187"/>
      <c r="E36" s="187"/>
      <c r="F36" s="187"/>
      <c r="G36" s="238"/>
      <c r="H36" s="77"/>
    </row>
    <row r="37" spans="1:8" s="69" customFormat="1" ht="18" customHeight="1">
      <c r="A37" s="115" t="s">
        <v>134</v>
      </c>
      <c r="B37" s="188"/>
      <c r="C37" s="187"/>
      <c r="D37" s="187"/>
      <c r="E37" s="187"/>
      <c r="F37" s="187"/>
      <c r="G37" s="92"/>
      <c r="H37" s="77"/>
    </row>
    <row r="38" spans="1:8" s="69" customFormat="1" ht="18" customHeight="1">
      <c r="A38" s="239" t="s">
        <v>135</v>
      </c>
      <c r="B38" s="191"/>
      <c r="C38" s="190"/>
      <c r="D38" s="190"/>
      <c r="E38" s="190"/>
      <c r="F38" s="190"/>
      <c r="G38" s="93"/>
      <c r="H38" s="77"/>
    </row>
    <row r="39" spans="1:7" ht="18" customHeight="1">
      <c r="A39" s="240" t="s">
        <v>15</v>
      </c>
      <c r="B39" s="241"/>
      <c r="C39" s="241"/>
      <c r="D39" s="242">
        <f>SUM(D30:D38)</f>
        <v>0</v>
      </c>
      <c r="E39" s="241"/>
      <c r="F39" s="243">
        <f>SUM(F30:F38)</f>
        <v>0</v>
      </c>
      <c r="G39" s="247"/>
    </row>
    <row r="40" spans="1:7" ht="18" customHeight="1">
      <c r="A40" s="140" t="s">
        <v>142</v>
      </c>
      <c r="B40" s="245"/>
      <c r="C40" s="245"/>
      <c r="D40" s="245"/>
      <c r="E40" s="245"/>
      <c r="F40" s="245"/>
      <c r="G40" s="246"/>
    </row>
    <row r="41" spans="1:7" ht="18" customHeight="1">
      <c r="A41" s="115"/>
      <c r="B41" s="245"/>
      <c r="C41" s="245"/>
      <c r="D41" s="245"/>
      <c r="E41" s="245"/>
      <c r="F41" s="245"/>
      <c r="G41" s="246"/>
    </row>
    <row r="42" spans="1:7" ht="18" customHeight="1">
      <c r="A42" s="240" t="s">
        <v>15</v>
      </c>
      <c r="B42" s="241"/>
      <c r="C42" s="241"/>
      <c r="D42" s="242">
        <f>SUM(D40:D41)</f>
        <v>0</v>
      </c>
      <c r="E42" s="241"/>
      <c r="F42" s="243">
        <f>SUM(F40:F41)</f>
        <v>0</v>
      </c>
      <c r="G42" s="247"/>
    </row>
    <row r="43" spans="1:7" ht="18" customHeight="1">
      <c r="A43" s="140" t="s">
        <v>143</v>
      </c>
      <c r="B43" s="245"/>
      <c r="C43" s="245"/>
      <c r="D43" s="245"/>
      <c r="E43" s="245"/>
      <c r="F43" s="245"/>
      <c r="G43" s="246"/>
    </row>
    <row r="44" spans="1:7" ht="18" customHeight="1">
      <c r="A44" s="115"/>
      <c r="B44" s="245"/>
      <c r="C44" s="245"/>
      <c r="D44" s="245"/>
      <c r="E44" s="245"/>
      <c r="F44" s="245"/>
      <c r="G44" s="246"/>
    </row>
    <row r="45" spans="1:7" ht="18" customHeight="1">
      <c r="A45" s="240" t="s">
        <v>15</v>
      </c>
      <c r="B45" s="241"/>
      <c r="C45" s="241"/>
      <c r="D45" s="242">
        <f>SUM(D43:D44)</f>
        <v>0</v>
      </c>
      <c r="E45" s="241"/>
      <c r="F45" s="243">
        <f>SUM(F43:F44)</f>
        <v>0</v>
      </c>
      <c r="G45" s="247"/>
    </row>
    <row r="46" spans="1:7" ht="18" customHeight="1">
      <c r="A46" s="140" t="s">
        <v>144</v>
      </c>
      <c r="B46" s="245"/>
      <c r="C46" s="245"/>
      <c r="D46" s="245"/>
      <c r="E46" s="245"/>
      <c r="F46" s="245"/>
      <c r="G46" s="246"/>
    </row>
    <row r="47" spans="1:7" ht="18" customHeight="1">
      <c r="A47" s="115"/>
      <c r="B47" s="245"/>
      <c r="C47" s="245"/>
      <c r="D47" s="245"/>
      <c r="E47" s="245"/>
      <c r="F47" s="245"/>
      <c r="G47" s="246"/>
    </row>
    <row r="48" spans="1:7" ht="18" customHeight="1">
      <c r="A48" s="240" t="s">
        <v>15</v>
      </c>
      <c r="B48" s="241"/>
      <c r="C48" s="241"/>
      <c r="D48" s="242">
        <f>SUM(D46:D47)</f>
        <v>0</v>
      </c>
      <c r="E48" s="241"/>
      <c r="F48" s="243">
        <f>SUM(F46:F47)</f>
        <v>0</v>
      </c>
      <c r="G48" s="247"/>
    </row>
    <row r="49" spans="1:7" ht="18" customHeight="1">
      <c r="A49" s="140" t="s">
        <v>145</v>
      </c>
      <c r="B49" s="245"/>
      <c r="C49" s="245"/>
      <c r="D49" s="245"/>
      <c r="E49" s="245"/>
      <c r="F49" s="245"/>
      <c r="G49" s="246"/>
    </row>
    <row r="50" spans="1:7" ht="18" customHeight="1">
      <c r="A50" s="115"/>
      <c r="B50" s="245"/>
      <c r="C50" s="245"/>
      <c r="D50" s="245"/>
      <c r="E50" s="245"/>
      <c r="F50" s="245"/>
      <c r="G50" s="246"/>
    </row>
    <row r="51" spans="1:7" ht="18.75" customHeight="1">
      <c r="A51" s="240" t="s">
        <v>153</v>
      </c>
      <c r="B51" s="241"/>
      <c r="C51" s="241"/>
      <c r="D51" s="242">
        <f>D39+D42+D45+D48+D49+D50</f>
        <v>0</v>
      </c>
      <c r="E51" s="241"/>
      <c r="F51" s="243">
        <f>F39+F42+F45+F48+F49+F50</f>
        <v>0</v>
      </c>
      <c r="G51" s="247"/>
    </row>
    <row r="52" spans="1:8" s="80" customFormat="1" ht="29.25" customHeight="1">
      <c r="A52" s="248" t="s">
        <v>146</v>
      </c>
      <c r="B52" s="249"/>
      <c r="C52" s="249"/>
      <c r="D52" s="250">
        <f>D29+D51</f>
        <v>0</v>
      </c>
      <c r="E52" s="249"/>
      <c r="F52" s="250">
        <f>F29+F51</f>
        <v>0</v>
      </c>
      <c r="G52" s="251"/>
      <c r="H52" s="128"/>
    </row>
    <row r="53" spans="1:8" s="262" customFormat="1" ht="18.75" customHeight="1">
      <c r="A53" s="262" t="s">
        <v>579</v>
      </c>
      <c r="H53" s="270"/>
    </row>
  </sheetData>
  <sheetProtection/>
  <mergeCells count="3">
    <mergeCell ref="A6:G6"/>
    <mergeCell ref="A1:G1"/>
    <mergeCell ref="A2:G2"/>
  </mergeCells>
  <printOptions horizontalCentered="1"/>
  <pageMargins left="0.5905511811023623" right="0.4724409448818898" top="0.15748031496062992" bottom="0.15748031496062992" header="0.1968503937007874" footer="0.15748031496062992"/>
  <pageSetup fitToHeight="100" horizontalDpi="600" verticalDpi="600" orientation="landscape" paperSize="9" scale="5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6"/>
  </sheetPr>
  <dimension ref="A1:S53"/>
  <sheetViews>
    <sheetView showGridLines="0" zoomScale="75" zoomScaleNormal="75" zoomScalePageLayoutView="0" workbookViewId="0" topLeftCell="A1">
      <pane ySplit="7" topLeftCell="A44" activePane="bottomLeft" state="frozen"/>
      <selection pane="topLeft" activeCell="A1" sqref="A1:D1"/>
      <selection pane="bottomLeft" activeCell="E32" sqref="E32"/>
    </sheetView>
  </sheetViews>
  <sheetFormatPr defaultColWidth="9.140625" defaultRowHeight="18.75" customHeight="1"/>
  <cols>
    <col min="1" max="1" width="45.421875" style="79" bestFit="1" customWidth="1"/>
    <col min="2" max="2" width="30.140625" style="79" customWidth="1"/>
    <col min="3" max="3" width="25.28125" style="79" bestFit="1" customWidth="1"/>
    <col min="4" max="4" width="27.140625" style="79" customWidth="1"/>
    <col min="5" max="5" width="25.57421875" style="79" customWidth="1"/>
    <col min="6" max="6" width="30.140625" style="79" customWidth="1"/>
    <col min="7" max="7" width="45.7109375" style="79" customWidth="1"/>
    <col min="8" max="8" width="9.140625" style="125" customWidth="1"/>
    <col min="9" max="16384" width="9.140625" style="79" customWidth="1"/>
  </cols>
  <sheetData>
    <row r="1" spans="1:8" s="427" customFormat="1" ht="33">
      <c r="A1" s="1098" t="s">
        <v>578</v>
      </c>
      <c r="B1" s="1098"/>
      <c r="C1" s="1098"/>
      <c r="D1" s="1098"/>
      <c r="E1" s="1098"/>
      <c r="F1" s="1098"/>
      <c r="G1" s="1098"/>
      <c r="H1" s="426"/>
    </row>
    <row r="2" spans="1:8" s="427" customFormat="1" ht="33">
      <c r="A2" s="1098" t="s">
        <v>403</v>
      </c>
      <c r="B2" s="1098"/>
      <c r="C2" s="1098"/>
      <c r="D2" s="1098"/>
      <c r="E2" s="1098"/>
      <c r="F2" s="1098"/>
      <c r="G2" s="1098"/>
      <c r="H2" s="426"/>
    </row>
    <row r="3" spans="1:8" s="427" customFormat="1" ht="14.25" customHeight="1">
      <c r="A3" s="425"/>
      <c r="B3" s="425"/>
      <c r="C3" s="425"/>
      <c r="D3" s="425"/>
      <c r="E3" s="425"/>
      <c r="F3" s="425"/>
      <c r="G3" s="425"/>
      <c r="H3" s="426"/>
    </row>
    <row r="4" spans="1:8" s="262" customFormat="1" ht="18.75" customHeight="1">
      <c r="A4" s="271" t="s">
        <v>29</v>
      </c>
      <c r="H4" s="270"/>
    </row>
    <row r="5" spans="1:8" s="262" customFormat="1" ht="18" customHeight="1">
      <c r="A5" s="271" t="s">
        <v>193</v>
      </c>
      <c r="F5" s="272"/>
      <c r="G5" s="273"/>
      <c r="H5" s="270"/>
    </row>
    <row r="6" spans="1:7" ht="9.75" customHeight="1">
      <c r="A6" s="1097"/>
      <c r="B6" s="1097"/>
      <c r="C6" s="1097"/>
      <c r="D6" s="1097"/>
      <c r="E6" s="1097"/>
      <c r="F6" s="1097"/>
      <c r="G6" s="1097"/>
    </row>
    <row r="7" spans="1:8" s="230" customFormat="1" ht="64.5" customHeight="1">
      <c r="A7" s="228" t="s">
        <v>61</v>
      </c>
      <c r="B7" s="267" t="s">
        <v>364</v>
      </c>
      <c r="C7" s="267" t="s">
        <v>161</v>
      </c>
      <c r="D7" s="228" t="s">
        <v>159</v>
      </c>
      <c r="E7" s="228" t="s">
        <v>160</v>
      </c>
      <c r="F7" s="81" t="s">
        <v>580</v>
      </c>
      <c r="G7" s="81" t="s">
        <v>62</v>
      </c>
      <c r="H7" s="229"/>
    </row>
    <row r="8" spans="1:7" s="229" customFormat="1" ht="18" customHeight="1">
      <c r="A8" s="231" t="s">
        <v>127</v>
      </c>
      <c r="B8" s="232"/>
      <c r="C8" s="232"/>
      <c r="D8" s="232"/>
      <c r="E8" s="232"/>
      <c r="F8" s="233"/>
      <c r="G8" s="232"/>
    </row>
    <row r="9" spans="1:8" ht="18" customHeight="1">
      <c r="A9" s="115" t="s">
        <v>128</v>
      </c>
      <c r="B9" s="234"/>
      <c r="C9" s="235"/>
      <c r="D9" s="235"/>
      <c r="E9" s="235"/>
      <c r="F9" s="236"/>
      <c r="G9" s="237" t="s">
        <v>125</v>
      </c>
      <c r="H9" s="77"/>
    </row>
    <row r="10" spans="1:19" s="69" customFormat="1" ht="18" customHeight="1">
      <c r="A10" s="115" t="s">
        <v>129</v>
      </c>
      <c r="B10" s="188"/>
      <c r="C10" s="187"/>
      <c r="D10" s="187"/>
      <c r="E10" s="187"/>
      <c r="F10" s="187"/>
      <c r="G10" s="238" t="s">
        <v>126</v>
      </c>
      <c r="H10" s="77"/>
      <c r="S10" s="77"/>
    </row>
    <row r="11" spans="1:8" s="69" customFormat="1" ht="18" customHeight="1">
      <c r="A11" s="115" t="s">
        <v>130</v>
      </c>
      <c r="B11" s="188"/>
      <c r="C11" s="187"/>
      <c r="D11" s="187"/>
      <c r="E11" s="187"/>
      <c r="F11" s="187"/>
      <c r="G11" s="237" t="s">
        <v>125</v>
      </c>
      <c r="H11" s="77"/>
    </row>
    <row r="12" spans="1:8" s="69" customFormat="1" ht="18" customHeight="1">
      <c r="A12" s="115" t="s">
        <v>131</v>
      </c>
      <c r="B12" s="188"/>
      <c r="C12" s="187"/>
      <c r="D12" s="187"/>
      <c r="E12" s="187"/>
      <c r="F12" s="187"/>
      <c r="G12" s="238" t="s">
        <v>126</v>
      </c>
      <c r="H12" s="77"/>
    </row>
    <row r="13" spans="1:8" s="69" customFormat="1" ht="18" customHeight="1">
      <c r="A13" s="115" t="s">
        <v>132</v>
      </c>
      <c r="B13" s="188"/>
      <c r="C13" s="187"/>
      <c r="D13" s="187"/>
      <c r="E13" s="187"/>
      <c r="F13" s="187"/>
      <c r="G13" s="92"/>
      <c r="H13" s="77"/>
    </row>
    <row r="14" spans="1:8" s="69" customFormat="1" ht="18" customHeight="1">
      <c r="A14" s="115" t="s">
        <v>133</v>
      </c>
      <c r="B14" s="188"/>
      <c r="C14" s="187"/>
      <c r="D14" s="187"/>
      <c r="E14" s="187"/>
      <c r="F14" s="187"/>
      <c r="G14" s="238"/>
      <c r="H14" s="77"/>
    </row>
    <row r="15" spans="1:8" s="69" customFormat="1" ht="18" customHeight="1">
      <c r="A15" s="115" t="s">
        <v>134</v>
      </c>
      <c r="B15" s="188"/>
      <c r="C15" s="187"/>
      <c r="D15" s="187"/>
      <c r="E15" s="187"/>
      <c r="F15" s="187"/>
      <c r="G15" s="92"/>
      <c r="H15" s="77"/>
    </row>
    <row r="16" spans="1:8" s="69" customFormat="1" ht="18" customHeight="1">
      <c r="A16" s="239" t="s">
        <v>135</v>
      </c>
      <c r="B16" s="191"/>
      <c r="C16" s="190"/>
      <c r="D16" s="190"/>
      <c r="E16" s="190"/>
      <c r="F16" s="190"/>
      <c r="G16" s="93"/>
      <c r="H16" s="77"/>
    </row>
    <row r="17" spans="1:7" ht="18" customHeight="1">
      <c r="A17" s="240" t="s">
        <v>15</v>
      </c>
      <c r="B17" s="241"/>
      <c r="C17" s="241"/>
      <c r="D17" s="242">
        <f>SUM(D8:D16)</f>
        <v>0</v>
      </c>
      <c r="E17" s="241"/>
      <c r="F17" s="243">
        <f>SUM(F8:F16)</f>
        <v>0</v>
      </c>
      <c r="G17" s="244"/>
    </row>
    <row r="18" spans="1:7" ht="18" customHeight="1">
      <c r="A18" s="140" t="s">
        <v>136</v>
      </c>
      <c r="B18" s="245"/>
      <c r="C18" s="245"/>
      <c r="D18" s="245"/>
      <c r="E18" s="245"/>
      <c r="F18" s="245"/>
      <c r="G18" s="246" t="s">
        <v>125</v>
      </c>
    </row>
    <row r="19" spans="1:7" ht="18" customHeight="1">
      <c r="A19" s="115"/>
      <c r="B19" s="245"/>
      <c r="C19" s="245"/>
      <c r="D19" s="245"/>
      <c r="E19" s="245"/>
      <c r="F19" s="245"/>
      <c r="G19" s="246" t="s">
        <v>126</v>
      </c>
    </row>
    <row r="20" spans="1:7" ht="18" customHeight="1">
      <c r="A20" s="240" t="s">
        <v>15</v>
      </c>
      <c r="B20" s="241"/>
      <c r="C20" s="241"/>
      <c r="D20" s="242">
        <f>SUM(D18:D19)</f>
        <v>0</v>
      </c>
      <c r="E20" s="241"/>
      <c r="F20" s="243">
        <f>SUM(F18:F19)</f>
        <v>0</v>
      </c>
      <c r="G20" s="247"/>
    </row>
    <row r="21" spans="1:7" ht="18" customHeight="1">
      <c r="A21" s="140" t="s">
        <v>137</v>
      </c>
      <c r="B21" s="245"/>
      <c r="C21" s="245"/>
      <c r="D21" s="245"/>
      <c r="E21" s="245"/>
      <c r="F21" s="245"/>
      <c r="G21" s="246" t="s">
        <v>125</v>
      </c>
    </row>
    <row r="22" spans="1:7" ht="18" customHeight="1">
      <c r="A22" s="115"/>
      <c r="B22" s="245"/>
      <c r="C22" s="245"/>
      <c r="D22" s="245"/>
      <c r="E22" s="245"/>
      <c r="F22" s="245"/>
      <c r="G22" s="246" t="s">
        <v>126</v>
      </c>
    </row>
    <row r="23" spans="1:7" ht="18" customHeight="1">
      <c r="A23" s="240" t="s">
        <v>15</v>
      </c>
      <c r="B23" s="241"/>
      <c r="C23" s="241"/>
      <c r="D23" s="242">
        <f>SUM(D21:D22)</f>
        <v>0</v>
      </c>
      <c r="E23" s="241"/>
      <c r="F23" s="243">
        <f>SUM(F21:F22)</f>
        <v>0</v>
      </c>
      <c r="G23" s="247"/>
    </row>
    <row r="24" spans="1:7" ht="18" customHeight="1">
      <c r="A24" s="140" t="s">
        <v>138</v>
      </c>
      <c r="B24" s="245"/>
      <c r="C24" s="245"/>
      <c r="D24" s="245"/>
      <c r="E24" s="245"/>
      <c r="F24" s="245"/>
      <c r="G24" s="246" t="s">
        <v>125</v>
      </c>
    </row>
    <row r="25" spans="1:7" ht="18" customHeight="1">
      <c r="A25" s="115"/>
      <c r="B25" s="245"/>
      <c r="C25" s="245"/>
      <c r="D25" s="245"/>
      <c r="E25" s="245"/>
      <c r="F25" s="245"/>
      <c r="G25" s="246" t="s">
        <v>126</v>
      </c>
    </row>
    <row r="26" spans="1:7" ht="18" customHeight="1">
      <c r="A26" s="240" t="s">
        <v>15</v>
      </c>
      <c r="B26" s="241"/>
      <c r="C26" s="241"/>
      <c r="D26" s="242">
        <f>SUM(D24:D25)</f>
        <v>0</v>
      </c>
      <c r="E26" s="241"/>
      <c r="F26" s="243">
        <f>SUM(F24:F25)</f>
        <v>0</v>
      </c>
      <c r="G26" s="247"/>
    </row>
    <row r="27" spans="1:7" ht="18" customHeight="1">
      <c r="A27" s="140" t="s">
        <v>139</v>
      </c>
      <c r="B27" s="245"/>
      <c r="C27" s="245"/>
      <c r="D27" s="245"/>
      <c r="E27" s="245"/>
      <c r="F27" s="245"/>
      <c r="G27" s="246" t="s">
        <v>125</v>
      </c>
    </row>
    <row r="28" spans="1:7" ht="18" customHeight="1">
      <c r="A28" s="115"/>
      <c r="B28" s="245"/>
      <c r="C28" s="245"/>
      <c r="D28" s="245"/>
      <c r="E28" s="245"/>
      <c r="F28" s="245"/>
      <c r="G28" s="246" t="s">
        <v>126</v>
      </c>
    </row>
    <row r="29" spans="1:7" ht="18.75" customHeight="1">
      <c r="A29" s="240" t="s">
        <v>152</v>
      </c>
      <c r="B29" s="241"/>
      <c r="C29" s="241"/>
      <c r="D29" s="242">
        <f>D17+D20+D23+D26+D27+D28</f>
        <v>0</v>
      </c>
      <c r="E29" s="241"/>
      <c r="F29" s="243">
        <f>F17+F20+F23+F26+F27+F28</f>
        <v>0</v>
      </c>
      <c r="G29" s="247"/>
    </row>
    <row r="30" spans="1:7" s="229" customFormat="1" ht="18" customHeight="1">
      <c r="A30" s="231" t="s">
        <v>140</v>
      </c>
      <c r="B30" s="232"/>
      <c r="C30" s="232"/>
      <c r="D30" s="232"/>
      <c r="E30" s="232"/>
      <c r="F30" s="233"/>
      <c r="G30" s="232"/>
    </row>
    <row r="31" spans="1:8" ht="18" customHeight="1">
      <c r="A31" s="115" t="s">
        <v>141</v>
      </c>
      <c r="B31" s="234"/>
      <c r="C31" s="235"/>
      <c r="D31" s="235"/>
      <c r="E31" s="235"/>
      <c r="F31" s="236"/>
      <c r="G31" s="237"/>
      <c r="H31" s="77"/>
    </row>
    <row r="32" spans="1:8" s="69" customFormat="1" ht="18" customHeight="1">
      <c r="A32" s="115" t="s">
        <v>129</v>
      </c>
      <c r="B32" s="188"/>
      <c r="C32" s="187"/>
      <c r="D32" s="187"/>
      <c r="E32" s="187"/>
      <c r="F32" s="187"/>
      <c r="G32" s="238"/>
      <c r="H32" s="77"/>
    </row>
    <row r="33" spans="1:8" s="69" customFormat="1" ht="18" customHeight="1">
      <c r="A33" s="115" t="s">
        <v>130</v>
      </c>
      <c r="B33" s="188"/>
      <c r="C33" s="187"/>
      <c r="D33" s="187"/>
      <c r="E33" s="187"/>
      <c r="F33" s="187"/>
      <c r="G33" s="237"/>
      <c r="H33" s="77"/>
    </row>
    <row r="34" spans="1:8" s="69" customFormat="1" ht="18" customHeight="1">
      <c r="A34" s="115" t="s">
        <v>131</v>
      </c>
      <c r="B34" s="188"/>
      <c r="C34" s="187"/>
      <c r="D34" s="187"/>
      <c r="E34" s="187"/>
      <c r="F34" s="187"/>
      <c r="G34" s="238"/>
      <c r="H34" s="77"/>
    </row>
    <row r="35" spans="1:8" s="69" customFormat="1" ht="18" customHeight="1">
      <c r="A35" s="115" t="s">
        <v>132</v>
      </c>
      <c r="B35" s="188"/>
      <c r="C35" s="187"/>
      <c r="D35" s="187"/>
      <c r="E35" s="187"/>
      <c r="F35" s="187"/>
      <c r="G35" s="92"/>
      <c r="H35" s="77"/>
    </row>
    <row r="36" spans="1:8" s="69" customFormat="1" ht="18" customHeight="1">
      <c r="A36" s="115" t="s">
        <v>133</v>
      </c>
      <c r="B36" s="188"/>
      <c r="C36" s="187"/>
      <c r="D36" s="187"/>
      <c r="E36" s="187"/>
      <c r="F36" s="187"/>
      <c r="G36" s="238"/>
      <c r="H36" s="77"/>
    </row>
    <row r="37" spans="1:8" s="69" customFormat="1" ht="18" customHeight="1">
      <c r="A37" s="115" t="s">
        <v>134</v>
      </c>
      <c r="B37" s="188"/>
      <c r="C37" s="187"/>
      <c r="D37" s="187"/>
      <c r="E37" s="187"/>
      <c r="F37" s="187"/>
      <c r="G37" s="92"/>
      <c r="H37" s="77"/>
    </row>
    <row r="38" spans="1:8" s="69" customFormat="1" ht="18" customHeight="1">
      <c r="A38" s="239" t="s">
        <v>135</v>
      </c>
      <c r="B38" s="191"/>
      <c r="C38" s="190"/>
      <c r="D38" s="190"/>
      <c r="E38" s="190"/>
      <c r="F38" s="190"/>
      <c r="G38" s="93"/>
      <c r="H38" s="77"/>
    </row>
    <row r="39" spans="1:7" ht="18" customHeight="1">
      <c r="A39" s="240" t="s">
        <v>15</v>
      </c>
      <c r="B39" s="241"/>
      <c r="C39" s="241"/>
      <c r="D39" s="242">
        <f>SUM(D30:D38)</f>
        <v>0</v>
      </c>
      <c r="E39" s="241"/>
      <c r="F39" s="243">
        <f>SUM(F30:F38)</f>
        <v>0</v>
      </c>
      <c r="G39" s="247"/>
    </row>
    <row r="40" spans="1:7" ht="18" customHeight="1">
      <c r="A40" s="140" t="s">
        <v>142</v>
      </c>
      <c r="B40" s="245"/>
      <c r="C40" s="245"/>
      <c r="D40" s="245"/>
      <c r="E40" s="245"/>
      <c r="F40" s="245"/>
      <c r="G40" s="246"/>
    </row>
    <row r="41" spans="1:7" ht="18" customHeight="1">
      <c r="A41" s="115"/>
      <c r="B41" s="245"/>
      <c r="C41" s="245"/>
      <c r="D41" s="245"/>
      <c r="E41" s="245"/>
      <c r="F41" s="245"/>
      <c r="G41" s="246"/>
    </row>
    <row r="42" spans="1:7" ht="18" customHeight="1">
      <c r="A42" s="240" t="s">
        <v>15</v>
      </c>
      <c r="B42" s="241"/>
      <c r="C42" s="241"/>
      <c r="D42" s="242">
        <f>SUM(D40:D41)</f>
        <v>0</v>
      </c>
      <c r="E42" s="241"/>
      <c r="F42" s="243">
        <f>SUM(F40:F41)</f>
        <v>0</v>
      </c>
      <c r="G42" s="247"/>
    </row>
    <row r="43" spans="1:7" ht="18" customHeight="1">
      <c r="A43" s="140" t="s">
        <v>143</v>
      </c>
      <c r="B43" s="245"/>
      <c r="C43" s="245"/>
      <c r="D43" s="245"/>
      <c r="E43" s="245"/>
      <c r="F43" s="245"/>
      <c r="G43" s="246"/>
    </row>
    <row r="44" spans="1:7" ht="18" customHeight="1">
      <c r="A44" s="115"/>
      <c r="B44" s="245"/>
      <c r="C44" s="245"/>
      <c r="D44" s="245"/>
      <c r="E44" s="245"/>
      <c r="F44" s="245"/>
      <c r="G44" s="246"/>
    </row>
    <row r="45" spans="1:7" ht="18" customHeight="1">
      <c r="A45" s="240" t="s">
        <v>15</v>
      </c>
      <c r="B45" s="241"/>
      <c r="C45" s="241"/>
      <c r="D45" s="242">
        <f>SUM(D43:D44)</f>
        <v>0</v>
      </c>
      <c r="E45" s="241"/>
      <c r="F45" s="243">
        <f>SUM(F43:F44)</f>
        <v>0</v>
      </c>
      <c r="G45" s="247"/>
    </row>
    <row r="46" spans="1:7" ht="18" customHeight="1">
      <c r="A46" s="140" t="s">
        <v>144</v>
      </c>
      <c r="B46" s="245"/>
      <c r="C46" s="245"/>
      <c r="D46" s="245"/>
      <c r="E46" s="245"/>
      <c r="F46" s="245"/>
      <c r="G46" s="246"/>
    </row>
    <row r="47" spans="1:7" ht="18" customHeight="1">
      <c r="A47" s="115"/>
      <c r="B47" s="245"/>
      <c r="C47" s="245"/>
      <c r="D47" s="245"/>
      <c r="E47" s="245"/>
      <c r="F47" s="245"/>
      <c r="G47" s="246"/>
    </row>
    <row r="48" spans="1:7" ht="18" customHeight="1">
      <c r="A48" s="240" t="s">
        <v>15</v>
      </c>
      <c r="B48" s="241"/>
      <c r="C48" s="241"/>
      <c r="D48" s="242">
        <f>SUM(D46:D47)</f>
        <v>0</v>
      </c>
      <c r="E48" s="241"/>
      <c r="F48" s="243">
        <f>SUM(F46:F47)</f>
        <v>0</v>
      </c>
      <c r="G48" s="247"/>
    </row>
    <row r="49" spans="1:7" ht="18" customHeight="1">
      <c r="A49" s="140" t="s">
        <v>145</v>
      </c>
      <c r="B49" s="245"/>
      <c r="C49" s="245"/>
      <c r="D49" s="245"/>
      <c r="E49" s="245"/>
      <c r="F49" s="245"/>
      <c r="G49" s="246"/>
    </row>
    <row r="50" spans="1:7" ht="18" customHeight="1">
      <c r="A50" s="115"/>
      <c r="B50" s="245"/>
      <c r="C50" s="245"/>
      <c r="D50" s="245"/>
      <c r="E50" s="245"/>
      <c r="F50" s="245"/>
      <c r="G50" s="246"/>
    </row>
    <row r="51" spans="1:7" ht="18.75" customHeight="1">
      <c r="A51" s="240" t="s">
        <v>153</v>
      </c>
      <c r="B51" s="241"/>
      <c r="C51" s="241"/>
      <c r="D51" s="242">
        <f>D39+D42+D45+D48+D49+D50</f>
        <v>0</v>
      </c>
      <c r="E51" s="241"/>
      <c r="F51" s="243">
        <f>F39+F42+F45+F48+F49+F50</f>
        <v>0</v>
      </c>
      <c r="G51" s="247"/>
    </row>
    <row r="52" spans="1:8" s="80" customFormat="1" ht="29.25" customHeight="1">
      <c r="A52" s="248" t="s">
        <v>146</v>
      </c>
      <c r="B52" s="249"/>
      <c r="C52" s="249"/>
      <c r="D52" s="250">
        <f>D29+D51</f>
        <v>0</v>
      </c>
      <c r="E52" s="249"/>
      <c r="F52" s="250">
        <f>F29+F51</f>
        <v>0</v>
      </c>
      <c r="G52" s="251"/>
      <c r="H52" s="128"/>
    </row>
    <row r="53" spans="1:8" s="262" customFormat="1" ht="18.75" customHeight="1">
      <c r="A53" s="262" t="s">
        <v>579</v>
      </c>
      <c r="H53" s="270"/>
    </row>
  </sheetData>
  <sheetProtection/>
  <mergeCells count="3">
    <mergeCell ref="A1:G1"/>
    <mergeCell ref="A2:G2"/>
    <mergeCell ref="A6:G6"/>
  </mergeCells>
  <printOptions horizontalCentered="1"/>
  <pageMargins left="0.5905511811023623" right="0.4724409448818898" top="0.15748031496062992" bottom="0.15748031496062992" header="0.1968503937007874" footer="0.15748031496062992"/>
  <pageSetup fitToHeight="100" horizontalDpi="600" verticalDpi="600" orientation="landscape" paperSize="9" scale="5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N14"/>
  <sheetViews>
    <sheetView showGridLines="0" zoomScale="75" zoomScaleNormal="75" workbookViewId="0" topLeftCell="A2">
      <selection activeCell="D5" sqref="D5:E5"/>
    </sheetView>
  </sheetViews>
  <sheetFormatPr defaultColWidth="9.140625" defaultRowHeight="18.75" customHeight="1"/>
  <cols>
    <col min="1" max="1" width="9.140625" style="445" customWidth="1"/>
    <col min="2" max="2" width="31.140625" style="445" customWidth="1"/>
    <col min="3" max="5" width="24.28125" style="445" customWidth="1"/>
    <col min="6" max="16384" width="9.140625" style="445" customWidth="1"/>
  </cols>
  <sheetData>
    <row r="1" spans="2:5" s="431" customFormat="1" ht="30">
      <c r="B1" s="967" t="s">
        <v>581</v>
      </c>
      <c r="C1" s="967"/>
      <c r="D1" s="967"/>
      <c r="E1" s="967"/>
    </row>
    <row r="2" spans="2:5" s="431" customFormat="1" ht="30">
      <c r="B2" s="967" t="s">
        <v>375</v>
      </c>
      <c r="C2" s="967"/>
      <c r="D2" s="967"/>
      <c r="E2" s="967"/>
    </row>
    <row r="3" spans="2:5" s="431" customFormat="1" ht="30">
      <c r="B3" s="524"/>
      <c r="C3" s="524"/>
      <c r="D3" s="524"/>
      <c r="E3" s="524"/>
    </row>
    <row r="4" spans="2:5" s="431" customFormat="1" ht="30">
      <c r="B4" s="524"/>
      <c r="C4" s="524"/>
      <c r="D4" s="524"/>
      <c r="E4" s="524"/>
    </row>
    <row r="5" spans="2:5" s="437" customFormat="1" ht="24">
      <c r="B5" s="432" t="s">
        <v>29</v>
      </c>
      <c r="C5" s="432"/>
      <c r="D5" s="968"/>
      <c r="E5" s="968"/>
    </row>
    <row r="6" spans="2:5" s="437" customFormat="1" ht="24">
      <c r="B6" s="432" t="s">
        <v>193</v>
      </c>
      <c r="C6" s="432"/>
      <c r="D6" s="433"/>
      <c r="E6" s="433"/>
    </row>
    <row r="7" spans="2:5" s="437" customFormat="1" ht="24">
      <c r="B7" s="438"/>
      <c r="C7" s="438"/>
      <c r="D7" s="433"/>
      <c r="E7" s="433"/>
    </row>
    <row r="8" spans="5:14" ht="18" customHeight="1">
      <c r="E8" s="531" t="s">
        <v>12</v>
      </c>
      <c r="N8" s="450"/>
    </row>
    <row r="9" spans="2:5" s="452" customFormat="1" ht="55.5" customHeight="1">
      <c r="B9" s="451" t="s">
        <v>376</v>
      </c>
      <c r="C9" s="451" t="s">
        <v>21</v>
      </c>
      <c r="D9" s="466" t="s">
        <v>19</v>
      </c>
      <c r="E9" s="451" t="s">
        <v>24</v>
      </c>
    </row>
    <row r="10" spans="2:5" s="452" customFormat="1" ht="33" customHeight="1" thickBot="1">
      <c r="B10" s="532" t="s">
        <v>23</v>
      </c>
      <c r="C10" s="533">
        <f>SUM(C11:C12)</f>
        <v>0</v>
      </c>
      <c r="D10" s="533">
        <f>SUM(D11:D12)</f>
        <v>0</v>
      </c>
      <c r="E10" s="533">
        <f>C10-D10</f>
        <v>0</v>
      </c>
    </row>
    <row r="11" spans="2:5" ht="33" customHeight="1" thickTop="1">
      <c r="B11" s="534" t="s">
        <v>379</v>
      </c>
      <c r="C11" s="535"/>
      <c r="D11" s="536"/>
      <c r="E11" s="537">
        <f>C11-D11</f>
        <v>0</v>
      </c>
    </row>
    <row r="12" spans="2:5" ht="33" customHeight="1">
      <c r="B12" s="538" t="s">
        <v>380</v>
      </c>
      <c r="C12" s="461"/>
      <c r="D12" s="539"/>
      <c r="E12" s="540">
        <f>C12-D12</f>
        <v>0</v>
      </c>
    </row>
    <row r="13" ht="18" customHeight="1"/>
    <row r="14" spans="2:4" ht="18" customHeight="1">
      <c r="B14" s="444"/>
      <c r="C14" s="444"/>
      <c r="D14" s="444"/>
    </row>
    <row r="15" ht="18" customHeight="1"/>
    <row r="16" ht="18" customHeight="1"/>
    <row r="17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R14"/>
  <sheetViews>
    <sheetView showGridLines="0" workbookViewId="0" topLeftCell="D1">
      <selection activeCell="L7" sqref="L7"/>
    </sheetView>
  </sheetViews>
  <sheetFormatPr defaultColWidth="9.140625" defaultRowHeight="12.75"/>
  <cols>
    <col min="1" max="1" width="4.8515625" style="69" customWidth="1"/>
    <col min="2" max="2" width="30.00390625" style="69" customWidth="1"/>
    <col min="3" max="11" width="13.7109375" style="69" customWidth="1"/>
    <col min="12" max="12" width="16.140625" style="69" customWidth="1"/>
    <col min="13" max="15" width="13.7109375" style="69" customWidth="1"/>
    <col min="16" max="16" width="34.421875" style="69" customWidth="1"/>
    <col min="17" max="16384" width="9.140625" style="69" customWidth="1"/>
  </cols>
  <sheetData>
    <row r="1" spans="1:16" ht="33">
      <c r="A1" s="1099" t="s">
        <v>582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</row>
    <row r="2" spans="1:16" ht="33">
      <c r="A2" s="428"/>
      <c r="B2" s="1099" t="s">
        <v>404</v>
      </c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</row>
    <row r="3" spans="1:16" ht="33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16" ht="20.25" customHeight="1">
      <c r="A4" s="80" t="s">
        <v>29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20.25" customHeight="1">
      <c r="A5" s="80" t="s">
        <v>193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124" t="s">
        <v>12</v>
      </c>
    </row>
    <row r="6" spans="1:16" s="253" customFormat="1" ht="21.75" customHeight="1">
      <c r="A6" s="1111" t="s">
        <v>10</v>
      </c>
      <c r="B6" s="1109"/>
      <c r="C6" s="1100" t="s">
        <v>155</v>
      </c>
      <c r="D6" s="1113"/>
      <c r="E6" s="1100" t="s">
        <v>176</v>
      </c>
      <c r="F6" s="1113"/>
      <c r="G6" s="1100" t="s">
        <v>177</v>
      </c>
      <c r="H6" s="1113"/>
      <c r="I6" s="1100" t="s">
        <v>197</v>
      </c>
      <c r="J6" s="1113"/>
      <c r="K6" s="1100" t="s">
        <v>336</v>
      </c>
      <c r="L6" s="1101"/>
      <c r="M6" s="1100" t="s">
        <v>557</v>
      </c>
      <c r="N6" s="1102"/>
      <c r="O6" s="1103"/>
      <c r="P6" s="1109" t="s">
        <v>57</v>
      </c>
    </row>
    <row r="7" spans="1:16" s="253" customFormat="1" ht="43.5" customHeight="1">
      <c r="A7" s="1112"/>
      <c r="B7" s="1110"/>
      <c r="C7" s="87" t="s">
        <v>180</v>
      </c>
      <c r="D7" s="87" t="s">
        <v>22</v>
      </c>
      <c r="E7" s="87" t="s">
        <v>180</v>
      </c>
      <c r="F7" s="87" t="s">
        <v>22</v>
      </c>
      <c r="G7" s="87" t="s">
        <v>180</v>
      </c>
      <c r="H7" s="87" t="s">
        <v>22</v>
      </c>
      <c r="I7" s="87" t="s">
        <v>180</v>
      </c>
      <c r="J7" s="87" t="s">
        <v>22</v>
      </c>
      <c r="K7" s="87" t="s">
        <v>180</v>
      </c>
      <c r="L7" s="255" t="s">
        <v>658</v>
      </c>
      <c r="M7" s="256" t="s">
        <v>21</v>
      </c>
      <c r="N7" s="254" t="s">
        <v>19</v>
      </c>
      <c r="O7" s="257" t="s">
        <v>72</v>
      </c>
      <c r="P7" s="1110"/>
    </row>
    <row r="8" spans="1:16" ht="33.75" customHeight="1">
      <c r="A8" s="83">
        <v>1</v>
      </c>
      <c r="B8" s="89" t="s">
        <v>63</v>
      </c>
      <c r="C8" s="90"/>
      <c r="D8" s="90"/>
      <c r="E8" s="90"/>
      <c r="F8" s="90"/>
      <c r="G8" s="90"/>
      <c r="H8" s="90"/>
      <c r="I8" s="90"/>
      <c r="J8" s="139"/>
      <c r="K8" s="139"/>
      <c r="L8" s="139"/>
      <c r="M8" s="90"/>
      <c r="N8" s="90"/>
      <c r="O8" s="90">
        <f>M8-N8</f>
        <v>0</v>
      </c>
      <c r="P8" s="1104" t="s">
        <v>154</v>
      </c>
    </row>
    <row r="9" spans="1:16" ht="33.75" customHeight="1">
      <c r="A9" s="84">
        <v>2</v>
      </c>
      <c r="B9" s="91" t="s">
        <v>64</v>
      </c>
      <c r="C9" s="258"/>
      <c r="D9" s="258"/>
      <c r="E9" s="92"/>
      <c r="F9" s="92"/>
      <c r="G9" s="92"/>
      <c r="H9" s="92"/>
      <c r="I9" s="92"/>
      <c r="J9" s="141"/>
      <c r="K9" s="141"/>
      <c r="L9" s="141"/>
      <c r="M9" s="92"/>
      <c r="N9" s="92"/>
      <c r="O9" s="92">
        <f>M9-N9</f>
        <v>0</v>
      </c>
      <c r="P9" s="1105"/>
    </row>
    <row r="10" spans="1:18" ht="33.75" customHeight="1">
      <c r="A10" s="84">
        <v>3</v>
      </c>
      <c r="B10" s="91" t="s">
        <v>65</v>
      </c>
      <c r="C10" s="92"/>
      <c r="D10" s="92"/>
      <c r="E10" s="92"/>
      <c r="F10" s="92"/>
      <c r="G10" s="92"/>
      <c r="H10" s="92"/>
      <c r="I10" s="92"/>
      <c r="J10" s="141"/>
      <c r="K10" s="141"/>
      <c r="L10" s="141"/>
      <c r="M10" s="92"/>
      <c r="N10" s="92"/>
      <c r="O10" s="92">
        <f>M10-N10</f>
        <v>0</v>
      </c>
      <c r="P10" s="1105"/>
      <c r="R10" s="77"/>
    </row>
    <row r="11" spans="1:16" ht="33.75" customHeight="1">
      <c r="A11" s="84">
        <v>4</v>
      </c>
      <c r="B11" s="91" t="s">
        <v>66</v>
      </c>
      <c r="C11" s="92"/>
      <c r="D11" s="92"/>
      <c r="E11" s="92"/>
      <c r="F11" s="92"/>
      <c r="G11" s="92"/>
      <c r="H11" s="92"/>
      <c r="I11" s="92"/>
      <c r="J11" s="141"/>
      <c r="K11" s="141"/>
      <c r="L11" s="141"/>
      <c r="M11" s="92"/>
      <c r="N11" s="92"/>
      <c r="O11" s="92">
        <f>M11-N11</f>
        <v>0</v>
      </c>
      <c r="P11" s="1105"/>
    </row>
    <row r="12" spans="1:16" ht="33.75" customHeight="1">
      <c r="A12" s="84">
        <v>5</v>
      </c>
      <c r="B12" s="480" t="s">
        <v>335</v>
      </c>
      <c r="C12" s="93"/>
      <c r="D12" s="93"/>
      <c r="E12" s="93"/>
      <c r="F12" s="93"/>
      <c r="G12" s="93"/>
      <c r="H12" s="93"/>
      <c r="I12" s="93"/>
      <c r="J12" s="142"/>
      <c r="K12" s="142"/>
      <c r="L12" s="142"/>
      <c r="M12" s="93"/>
      <c r="N12" s="93"/>
      <c r="O12" s="93">
        <f>M12-N12</f>
        <v>0</v>
      </c>
      <c r="P12" s="1106"/>
    </row>
    <row r="13" spans="1:16" ht="33.75" customHeight="1">
      <c r="A13" s="1107" t="s">
        <v>23</v>
      </c>
      <c r="B13" s="1108"/>
      <c r="C13" s="259">
        <f>SUM(C8:C12)</f>
        <v>0</v>
      </c>
      <c r="D13" s="259">
        <f aca="true" t="shared" si="0" ref="D13:K13">SUM(D8:D12)</f>
        <v>0</v>
      </c>
      <c r="E13" s="259">
        <f t="shared" si="0"/>
        <v>0</v>
      </c>
      <c r="F13" s="259">
        <f t="shared" si="0"/>
        <v>0</v>
      </c>
      <c r="G13" s="259">
        <f t="shared" si="0"/>
        <v>0</v>
      </c>
      <c r="H13" s="259">
        <f t="shared" si="0"/>
        <v>0</v>
      </c>
      <c r="I13" s="259">
        <f t="shared" si="0"/>
        <v>0</v>
      </c>
      <c r="J13" s="259">
        <f t="shared" si="0"/>
        <v>0</v>
      </c>
      <c r="K13" s="259">
        <f t="shared" si="0"/>
        <v>0</v>
      </c>
      <c r="L13" s="259">
        <f>SUM(L8:L12)</f>
        <v>0</v>
      </c>
      <c r="M13" s="259">
        <f>SUM(M8:M12)</f>
        <v>0</v>
      </c>
      <c r="N13" s="259">
        <f>SUM(N8:N12)</f>
        <v>0</v>
      </c>
      <c r="O13" s="259">
        <f>SUM(O8:O12)</f>
        <v>0</v>
      </c>
      <c r="P13" s="260"/>
    </row>
    <row r="14" ht="39" customHeight="1">
      <c r="B14" s="294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</sheetData>
  <sheetProtection/>
  <mergeCells count="12">
    <mergeCell ref="G6:H6"/>
    <mergeCell ref="I6:J6"/>
    <mergeCell ref="B2:P2"/>
    <mergeCell ref="K6:L6"/>
    <mergeCell ref="A1:P1"/>
    <mergeCell ref="M6:O6"/>
    <mergeCell ref="P8:P12"/>
    <mergeCell ref="A13:B13"/>
    <mergeCell ref="P6:P7"/>
    <mergeCell ref="A6:B7"/>
    <mergeCell ref="C6:D6"/>
    <mergeCell ref="E6:F6"/>
  </mergeCells>
  <printOptions horizontalCentered="1"/>
  <pageMargins left="0.1968503937007874" right="0.1968503937007874" top="0.7874015748031497" bottom="0.7874015748031497" header="0.5905511811023623" footer="0.5118110236220472"/>
  <pageSetup fitToHeight="100" horizontalDpi="600" verticalDpi="600" orientation="landscape" paperSize="9" scale="5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4"/>
  <sheetViews>
    <sheetView showGridLines="0" workbookViewId="0" topLeftCell="A5">
      <selection activeCell="L7" sqref="L7"/>
    </sheetView>
  </sheetViews>
  <sheetFormatPr defaultColWidth="9.140625" defaultRowHeight="12.75"/>
  <cols>
    <col min="1" max="1" width="4.8515625" style="69" customWidth="1"/>
    <col min="2" max="2" width="30.00390625" style="69" customWidth="1"/>
    <col min="3" max="11" width="13.7109375" style="69" customWidth="1"/>
    <col min="12" max="12" width="16.140625" style="69" customWidth="1"/>
    <col min="13" max="15" width="13.7109375" style="69" customWidth="1"/>
    <col min="16" max="16" width="34.421875" style="69" customWidth="1"/>
    <col min="17" max="16384" width="9.140625" style="69" customWidth="1"/>
  </cols>
  <sheetData>
    <row r="1" spans="1:16" ht="33">
      <c r="A1" s="1099" t="s">
        <v>582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</row>
    <row r="2" spans="1:16" ht="33">
      <c r="A2" s="428"/>
      <c r="B2" s="1099" t="s">
        <v>405</v>
      </c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</row>
    <row r="3" spans="1:16" ht="33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16" ht="20.25" customHeight="1">
      <c r="A4" s="80" t="s">
        <v>29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20.25" customHeight="1">
      <c r="A5" s="80" t="s">
        <v>193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124" t="s">
        <v>12</v>
      </c>
    </row>
    <row r="6" spans="1:16" s="253" customFormat="1" ht="21.75" customHeight="1">
      <c r="A6" s="1111" t="s">
        <v>10</v>
      </c>
      <c r="B6" s="1109"/>
      <c r="C6" s="1100" t="s">
        <v>155</v>
      </c>
      <c r="D6" s="1113"/>
      <c r="E6" s="1100" t="s">
        <v>176</v>
      </c>
      <c r="F6" s="1113"/>
      <c r="G6" s="1100" t="s">
        <v>177</v>
      </c>
      <c r="H6" s="1113"/>
      <c r="I6" s="1100" t="s">
        <v>197</v>
      </c>
      <c r="J6" s="1113"/>
      <c r="K6" s="1100" t="s">
        <v>336</v>
      </c>
      <c r="L6" s="1101"/>
      <c r="M6" s="1100" t="s">
        <v>557</v>
      </c>
      <c r="N6" s="1102"/>
      <c r="O6" s="1103"/>
      <c r="P6" s="1109" t="s">
        <v>57</v>
      </c>
    </row>
    <row r="7" spans="1:16" s="253" customFormat="1" ht="43.5" customHeight="1">
      <c r="A7" s="1112"/>
      <c r="B7" s="1110"/>
      <c r="C7" s="87" t="s">
        <v>180</v>
      </c>
      <c r="D7" s="87" t="s">
        <v>22</v>
      </c>
      <c r="E7" s="87" t="s">
        <v>180</v>
      </c>
      <c r="F7" s="87" t="s">
        <v>22</v>
      </c>
      <c r="G7" s="87" t="s">
        <v>180</v>
      </c>
      <c r="H7" s="87" t="s">
        <v>22</v>
      </c>
      <c r="I7" s="87" t="s">
        <v>180</v>
      </c>
      <c r="J7" s="87" t="s">
        <v>22</v>
      </c>
      <c r="K7" s="87" t="s">
        <v>180</v>
      </c>
      <c r="L7" s="255" t="s">
        <v>658</v>
      </c>
      <c r="M7" s="256" t="s">
        <v>21</v>
      </c>
      <c r="N7" s="254" t="s">
        <v>19</v>
      </c>
      <c r="O7" s="257" t="s">
        <v>72</v>
      </c>
      <c r="P7" s="1110"/>
    </row>
    <row r="8" spans="1:16" ht="33.75" customHeight="1">
      <c r="A8" s="83">
        <v>1</v>
      </c>
      <c r="B8" s="89" t="s">
        <v>63</v>
      </c>
      <c r="C8" s="90"/>
      <c r="D8" s="90"/>
      <c r="E8" s="90"/>
      <c r="F8" s="90"/>
      <c r="G8" s="90"/>
      <c r="H8" s="90"/>
      <c r="I8" s="90"/>
      <c r="J8" s="139"/>
      <c r="K8" s="139"/>
      <c r="L8" s="139"/>
      <c r="M8" s="90"/>
      <c r="N8" s="90"/>
      <c r="O8" s="90">
        <f>M8-N8</f>
        <v>0</v>
      </c>
      <c r="P8" s="1104" t="s">
        <v>154</v>
      </c>
    </row>
    <row r="9" spans="1:16" ht="33.75" customHeight="1">
      <c r="A9" s="84">
        <v>2</v>
      </c>
      <c r="B9" s="91" t="s">
        <v>64</v>
      </c>
      <c r="C9" s="258"/>
      <c r="D9" s="258"/>
      <c r="E9" s="92"/>
      <c r="F9" s="92"/>
      <c r="G9" s="92"/>
      <c r="H9" s="92"/>
      <c r="I9" s="92"/>
      <c r="J9" s="141"/>
      <c r="K9" s="141"/>
      <c r="L9" s="141"/>
      <c r="M9" s="92"/>
      <c r="N9" s="92"/>
      <c r="O9" s="92">
        <f>M9-N9</f>
        <v>0</v>
      </c>
      <c r="P9" s="1105"/>
    </row>
    <row r="10" spans="1:18" ht="33.75" customHeight="1">
      <c r="A10" s="84">
        <v>3</v>
      </c>
      <c r="B10" s="91" t="s">
        <v>65</v>
      </c>
      <c r="C10" s="92"/>
      <c r="D10" s="92"/>
      <c r="E10" s="92"/>
      <c r="F10" s="92"/>
      <c r="G10" s="92"/>
      <c r="H10" s="92"/>
      <c r="I10" s="92"/>
      <c r="J10" s="141"/>
      <c r="K10" s="141"/>
      <c r="L10" s="141"/>
      <c r="M10" s="92"/>
      <c r="N10" s="92"/>
      <c r="O10" s="92">
        <f>M10-N10</f>
        <v>0</v>
      </c>
      <c r="P10" s="1105"/>
      <c r="R10" s="77"/>
    </row>
    <row r="11" spans="1:16" ht="33.75" customHeight="1">
      <c r="A11" s="84">
        <v>4</v>
      </c>
      <c r="B11" s="91" t="s">
        <v>66</v>
      </c>
      <c r="C11" s="92"/>
      <c r="D11" s="92"/>
      <c r="E11" s="92"/>
      <c r="F11" s="92"/>
      <c r="G11" s="92"/>
      <c r="H11" s="92"/>
      <c r="I11" s="92"/>
      <c r="J11" s="141"/>
      <c r="K11" s="141"/>
      <c r="L11" s="141"/>
      <c r="M11" s="92"/>
      <c r="N11" s="92"/>
      <c r="O11" s="92">
        <f>M11-N11</f>
        <v>0</v>
      </c>
      <c r="P11" s="1105"/>
    </row>
    <row r="12" spans="1:16" ht="33.75" customHeight="1">
      <c r="A12" s="84">
        <v>5</v>
      </c>
      <c r="B12" s="480" t="s">
        <v>335</v>
      </c>
      <c r="C12" s="93"/>
      <c r="D12" s="93"/>
      <c r="E12" s="93"/>
      <c r="F12" s="93"/>
      <c r="G12" s="93"/>
      <c r="H12" s="93"/>
      <c r="I12" s="93"/>
      <c r="J12" s="142"/>
      <c r="K12" s="142"/>
      <c r="L12" s="142"/>
      <c r="M12" s="93"/>
      <c r="N12" s="93"/>
      <c r="O12" s="93">
        <f>M12-N12</f>
        <v>0</v>
      </c>
      <c r="P12" s="1106"/>
    </row>
    <row r="13" spans="1:16" ht="33.75" customHeight="1">
      <c r="A13" s="1107" t="s">
        <v>23</v>
      </c>
      <c r="B13" s="1108"/>
      <c r="C13" s="259">
        <f>SUM(C8:C12)</f>
        <v>0</v>
      </c>
      <c r="D13" s="259">
        <f aca="true" t="shared" si="0" ref="D13:K13">SUM(D8:D12)</f>
        <v>0</v>
      </c>
      <c r="E13" s="259">
        <f t="shared" si="0"/>
        <v>0</v>
      </c>
      <c r="F13" s="259">
        <f t="shared" si="0"/>
        <v>0</v>
      </c>
      <c r="G13" s="259">
        <f t="shared" si="0"/>
        <v>0</v>
      </c>
      <c r="H13" s="259">
        <f t="shared" si="0"/>
        <v>0</v>
      </c>
      <c r="I13" s="259">
        <f t="shared" si="0"/>
        <v>0</v>
      </c>
      <c r="J13" s="259">
        <f t="shared" si="0"/>
        <v>0</v>
      </c>
      <c r="K13" s="259">
        <f t="shared" si="0"/>
        <v>0</v>
      </c>
      <c r="L13" s="259">
        <f>SUM(L8:L12)</f>
        <v>0</v>
      </c>
      <c r="M13" s="259">
        <f>SUM(M8:M12)</f>
        <v>0</v>
      </c>
      <c r="N13" s="259">
        <f>SUM(N8:N12)</f>
        <v>0</v>
      </c>
      <c r="O13" s="259">
        <f>SUM(O8:O12)</f>
        <v>0</v>
      </c>
      <c r="P13" s="260"/>
    </row>
    <row r="14" ht="39" customHeight="1">
      <c r="B14" s="294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</sheetData>
  <sheetProtection/>
  <mergeCells count="12">
    <mergeCell ref="A1:P1"/>
    <mergeCell ref="B2:P2"/>
    <mergeCell ref="A6:B7"/>
    <mergeCell ref="C6:D6"/>
    <mergeCell ref="E6:F6"/>
    <mergeCell ref="G6:H6"/>
    <mergeCell ref="I6:J6"/>
    <mergeCell ref="K6:L6"/>
    <mergeCell ref="M6:O6"/>
    <mergeCell ref="P6:P7"/>
    <mergeCell ref="P8:P12"/>
    <mergeCell ref="A13:B13"/>
  </mergeCells>
  <printOptions horizontalCentered="1"/>
  <pageMargins left="0.1968503937007874" right="0.1968503937007874" top="0.7874015748031497" bottom="0.7874015748031497" header="0.5905511811023623" footer="0.5118110236220472"/>
  <pageSetup fitToHeight="100" horizontalDpi="600" verticalDpi="600" orientation="landscape" paperSize="9" scale="5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N16"/>
  <sheetViews>
    <sheetView showGridLines="0" zoomScale="75" zoomScaleNormal="75" workbookViewId="0" topLeftCell="A1">
      <selection activeCell="F22" sqref="F22"/>
    </sheetView>
  </sheetViews>
  <sheetFormatPr defaultColWidth="9.140625" defaultRowHeight="18.75" customHeight="1"/>
  <cols>
    <col min="1" max="1" width="9.140625" style="445" customWidth="1"/>
    <col min="2" max="2" width="49.140625" style="445" customWidth="1"/>
    <col min="3" max="5" width="24.28125" style="445" customWidth="1"/>
    <col min="6" max="16384" width="9.140625" style="445" customWidth="1"/>
  </cols>
  <sheetData>
    <row r="1" spans="2:5" s="431" customFormat="1" ht="30">
      <c r="B1" s="967" t="s">
        <v>583</v>
      </c>
      <c r="C1" s="967"/>
      <c r="D1" s="967"/>
      <c r="E1" s="967"/>
    </row>
    <row r="2" spans="2:5" s="431" customFormat="1" ht="30">
      <c r="B2" s="967" t="s">
        <v>375</v>
      </c>
      <c r="C2" s="967"/>
      <c r="D2" s="967"/>
      <c r="E2" s="967"/>
    </row>
    <row r="3" spans="2:5" s="431" customFormat="1" ht="30">
      <c r="B3" s="524"/>
      <c r="C3" s="524"/>
      <c r="D3" s="524"/>
      <c r="E3" s="524"/>
    </row>
    <row r="4" spans="2:5" s="431" customFormat="1" ht="30">
      <c r="B4" s="524"/>
      <c r="C4" s="524"/>
      <c r="D4" s="524"/>
      <c r="E4" s="524"/>
    </row>
    <row r="5" spans="2:5" s="437" customFormat="1" ht="24">
      <c r="B5" s="432" t="s">
        <v>29</v>
      </c>
      <c r="C5" s="432"/>
      <c r="D5" s="968"/>
      <c r="E5" s="968"/>
    </row>
    <row r="6" spans="2:5" s="437" customFormat="1" ht="24">
      <c r="B6" s="432" t="s">
        <v>193</v>
      </c>
      <c r="C6" s="432"/>
      <c r="D6" s="433"/>
      <c r="E6" s="433"/>
    </row>
    <row r="7" spans="2:5" s="437" customFormat="1" ht="24">
      <c r="B7" s="438"/>
      <c r="C7" s="438"/>
      <c r="D7" s="433"/>
      <c r="E7" s="433"/>
    </row>
    <row r="8" spans="5:14" ht="18" customHeight="1">
      <c r="E8" s="531" t="s">
        <v>12</v>
      </c>
      <c r="N8" s="450"/>
    </row>
    <row r="9" spans="2:5" s="452" customFormat="1" ht="55.5" customHeight="1">
      <c r="B9" s="451" t="s">
        <v>376</v>
      </c>
      <c r="C9" s="451" t="s">
        <v>21</v>
      </c>
      <c r="D9" s="466" t="s">
        <v>19</v>
      </c>
      <c r="E9" s="451" t="s">
        <v>24</v>
      </c>
    </row>
    <row r="10" spans="2:5" s="452" customFormat="1" ht="33" customHeight="1" thickBot="1">
      <c r="B10" s="532" t="s">
        <v>23</v>
      </c>
      <c r="C10" s="533">
        <f>SUM(C11:C12)</f>
        <v>0</v>
      </c>
      <c r="D10" s="533">
        <f>SUM(D11:D12)</f>
        <v>0</v>
      </c>
      <c r="E10" s="533">
        <f>C10-D10</f>
        <v>0</v>
      </c>
    </row>
    <row r="11" spans="2:5" ht="33" customHeight="1" thickTop="1">
      <c r="B11" s="534" t="s">
        <v>379</v>
      </c>
      <c r="C11" s="544"/>
      <c r="D11" s="536"/>
      <c r="E11" s="537">
        <f>C11-D11</f>
        <v>0</v>
      </c>
    </row>
    <row r="12" spans="2:5" ht="33" customHeight="1">
      <c r="B12" s="538" t="s">
        <v>380</v>
      </c>
      <c r="C12" s="461"/>
      <c r="D12" s="539"/>
      <c r="E12" s="540">
        <f>C12-D12</f>
        <v>0</v>
      </c>
    </row>
    <row r="13" ht="18" customHeight="1"/>
    <row r="14" spans="2:10" ht="18" customHeight="1">
      <c r="B14" s="545" t="s">
        <v>406</v>
      </c>
      <c r="C14" s="545"/>
      <c r="D14" s="545"/>
      <c r="E14" s="545"/>
      <c r="F14" s="545"/>
      <c r="G14" s="545"/>
      <c r="H14" s="545"/>
      <c r="I14" s="545"/>
      <c r="J14" s="545"/>
    </row>
    <row r="15" spans="2:10" ht="18" customHeight="1">
      <c r="B15" s="546" t="s">
        <v>407</v>
      </c>
      <c r="C15" s="546"/>
      <c r="D15" s="546"/>
      <c r="E15" s="546"/>
      <c r="F15" s="546"/>
      <c r="G15" s="546"/>
      <c r="H15" s="546"/>
      <c r="I15" s="546"/>
      <c r="J15" s="546"/>
    </row>
    <row r="16" spans="2:10" ht="18" customHeight="1">
      <c r="B16" s="545" t="s">
        <v>408</v>
      </c>
      <c r="C16" s="545"/>
      <c r="D16" s="545"/>
      <c r="E16" s="545"/>
      <c r="F16" s="545"/>
      <c r="G16" s="545"/>
      <c r="H16" s="545"/>
      <c r="I16" s="545"/>
      <c r="J16" s="545"/>
    </row>
    <row r="17" ht="18" customHeight="1"/>
    <row r="18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scale="9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"/>
  <sheetViews>
    <sheetView showGridLines="0" zoomScale="87" zoomScaleNormal="87" workbookViewId="0" topLeftCell="A1">
      <selection activeCell="G7" sqref="G7:G8"/>
    </sheetView>
  </sheetViews>
  <sheetFormatPr defaultColWidth="8.00390625" defaultRowHeight="12.75"/>
  <cols>
    <col min="1" max="2" width="8.00390625" style="198" customWidth="1"/>
    <col min="3" max="3" width="36.7109375" style="198" customWidth="1"/>
    <col min="4" max="6" width="14.140625" style="198" customWidth="1"/>
    <col min="7" max="7" width="15.140625" style="198" customWidth="1"/>
    <col min="8" max="8" width="15.7109375" style="198" customWidth="1"/>
    <col min="9" max="10" width="14.57421875" style="198" customWidth="1"/>
    <col min="11" max="11" width="34.421875" style="198" customWidth="1"/>
    <col min="12" max="16384" width="8.00390625" style="198" customWidth="1"/>
  </cols>
  <sheetData>
    <row r="1" spans="1:11" ht="36">
      <c r="A1" s="1121" t="s">
        <v>584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</row>
    <row r="2" spans="1:11" ht="36">
      <c r="A2" s="1121" t="s">
        <v>409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</row>
    <row r="3" spans="3:11" ht="36">
      <c r="C3" s="429"/>
      <c r="D3" s="429"/>
      <c r="E3" s="429"/>
      <c r="F3" s="429"/>
      <c r="G3" s="429"/>
      <c r="H3" s="429"/>
      <c r="I3" s="429"/>
      <c r="J3" s="429"/>
      <c r="K3" s="429"/>
    </row>
    <row r="4" spans="1:3" ht="30" customHeight="1">
      <c r="A4" s="197" t="s">
        <v>164</v>
      </c>
      <c r="B4" s="197"/>
      <c r="C4" s="197"/>
    </row>
    <row r="5" spans="1:11" ht="20.25" customHeight="1">
      <c r="A5" s="80" t="s">
        <v>195</v>
      </c>
      <c r="B5" s="80"/>
      <c r="C5" s="80"/>
      <c r="K5" s="130" t="s">
        <v>12</v>
      </c>
    </row>
    <row r="6" spans="1:11" s="199" customFormat="1" ht="35.25" customHeight="1">
      <c r="A6" s="1122" t="s">
        <v>349</v>
      </c>
      <c r="B6" s="1123"/>
      <c r="C6" s="1128" t="s">
        <v>320</v>
      </c>
      <c r="D6" s="1129" t="s">
        <v>314</v>
      </c>
      <c r="E6" s="1130"/>
      <c r="F6" s="1129" t="s">
        <v>363</v>
      </c>
      <c r="G6" s="1130"/>
      <c r="H6" s="1131" t="s">
        <v>561</v>
      </c>
      <c r="I6" s="1132"/>
      <c r="J6" s="1133"/>
      <c r="K6" s="1128" t="s">
        <v>112</v>
      </c>
    </row>
    <row r="7" spans="1:11" s="199" customFormat="1" ht="21.75" customHeight="1">
      <c r="A7" s="1124"/>
      <c r="B7" s="1125"/>
      <c r="C7" s="1128"/>
      <c r="D7" s="275" t="s">
        <v>180</v>
      </c>
      <c r="E7" s="275" t="s">
        <v>22</v>
      </c>
      <c r="F7" s="275" t="s">
        <v>180</v>
      </c>
      <c r="G7" s="1114" t="s">
        <v>658</v>
      </c>
      <c r="H7" s="1116" t="s">
        <v>21</v>
      </c>
      <c r="I7" s="1118" t="s">
        <v>19</v>
      </c>
      <c r="J7" s="1118" t="s">
        <v>40</v>
      </c>
      <c r="K7" s="1128"/>
    </row>
    <row r="8" spans="1:11" s="199" customFormat="1" ht="21.75" customHeight="1">
      <c r="A8" s="1126"/>
      <c r="B8" s="1127"/>
      <c r="C8" s="1128"/>
      <c r="D8" s="276"/>
      <c r="E8" s="276"/>
      <c r="F8" s="276"/>
      <c r="G8" s="1115"/>
      <c r="H8" s="1117"/>
      <c r="I8" s="1119"/>
      <c r="J8" s="1119"/>
      <c r="K8" s="1128"/>
    </row>
    <row r="9" spans="1:11" s="199" customFormat="1" ht="24" customHeight="1" thickBot="1">
      <c r="A9" s="498" t="s">
        <v>347</v>
      </c>
      <c r="B9" s="498" t="s">
        <v>348</v>
      </c>
      <c r="C9" s="131" t="s">
        <v>23</v>
      </c>
      <c r="D9" s="131"/>
      <c r="E9" s="131"/>
      <c r="F9" s="131"/>
      <c r="G9" s="131"/>
      <c r="H9" s="131"/>
      <c r="I9" s="131"/>
      <c r="J9" s="131"/>
      <c r="K9" s="200"/>
    </row>
    <row r="10" spans="1:13" ht="24" customHeight="1" thickBot="1" thickTop="1">
      <c r="A10" s="499"/>
      <c r="B10" s="499"/>
      <c r="C10" s="132" t="s">
        <v>16</v>
      </c>
      <c r="D10" s="277"/>
      <c r="E10" s="277"/>
      <c r="F10" s="277"/>
      <c r="G10" s="277"/>
      <c r="H10" s="277"/>
      <c r="I10" s="277"/>
      <c r="J10" s="277"/>
      <c r="K10" s="201"/>
      <c r="M10" s="202"/>
    </row>
    <row r="11" spans="1:11" ht="23.25" customHeight="1" thickTop="1">
      <c r="A11" s="500"/>
      <c r="B11" s="500"/>
      <c r="C11" s="201" t="s">
        <v>321</v>
      </c>
      <c r="D11" s="201"/>
      <c r="E11" s="201"/>
      <c r="F11" s="201"/>
      <c r="G11" s="201"/>
      <c r="H11" s="201"/>
      <c r="I11" s="201"/>
      <c r="J11" s="201"/>
      <c r="K11" s="201"/>
    </row>
    <row r="12" spans="1:11" ht="18" customHeight="1">
      <c r="A12" s="201"/>
      <c r="B12" s="201"/>
      <c r="C12" s="201" t="s">
        <v>220</v>
      </c>
      <c r="D12" s="201"/>
      <c r="E12" s="201"/>
      <c r="F12" s="201"/>
      <c r="G12" s="201"/>
      <c r="H12" s="201"/>
      <c r="I12" s="201"/>
      <c r="J12" s="201"/>
      <c r="K12" s="201"/>
    </row>
    <row r="13" spans="1:11" ht="23.25" customHeight="1">
      <c r="A13" s="201"/>
      <c r="B13" s="201"/>
      <c r="C13" s="201" t="s">
        <v>322</v>
      </c>
      <c r="D13" s="201"/>
      <c r="E13" s="201"/>
      <c r="F13" s="201"/>
      <c r="G13" s="201"/>
      <c r="H13" s="201"/>
      <c r="I13" s="201"/>
      <c r="J13" s="201"/>
      <c r="K13" s="201"/>
    </row>
    <row r="14" spans="1:11" ht="18" customHeight="1">
      <c r="A14" s="201"/>
      <c r="B14" s="201"/>
      <c r="C14" s="201" t="s">
        <v>220</v>
      </c>
      <c r="D14" s="201"/>
      <c r="E14" s="201"/>
      <c r="F14" s="201"/>
      <c r="G14" s="201"/>
      <c r="H14" s="201"/>
      <c r="I14" s="201"/>
      <c r="J14" s="201"/>
      <c r="K14" s="133"/>
    </row>
    <row r="15" spans="1:11" ht="18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ht="18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11" ht="18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ht="18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</row>
    <row r="19" spans="1:11" ht="18" customHeight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</row>
    <row r="20" spans="3:8" ht="18" customHeight="1">
      <c r="C20" s="204"/>
      <c r="D20" s="204"/>
      <c r="E20" s="204"/>
      <c r="F20" s="204"/>
      <c r="G20" s="204"/>
      <c r="H20" s="204"/>
    </row>
    <row r="21" spans="3:11" ht="18" customHeight="1">
      <c r="C21" s="1120" t="s">
        <v>365</v>
      </c>
      <c r="D21" s="1120"/>
      <c r="E21" s="1120"/>
      <c r="F21" s="1120"/>
      <c r="G21" s="1120"/>
      <c r="H21" s="1120"/>
      <c r="I21" s="1120"/>
      <c r="J21" s="1120"/>
      <c r="K21" s="1120"/>
    </row>
    <row r="22" spans="3:11" ht="18" customHeight="1">
      <c r="C22" s="1120" t="s">
        <v>366</v>
      </c>
      <c r="D22" s="1120"/>
      <c r="E22" s="1120"/>
      <c r="F22" s="1120"/>
      <c r="G22" s="1120"/>
      <c r="H22" s="1120"/>
      <c r="I22" s="1120"/>
      <c r="J22" s="1120"/>
      <c r="K22" s="1120"/>
    </row>
    <row r="23" spans="3:11" ht="18" customHeight="1">
      <c r="C23" s="1120" t="s">
        <v>367</v>
      </c>
      <c r="D23" s="1120"/>
      <c r="E23" s="1120"/>
      <c r="F23" s="1120"/>
      <c r="G23" s="1120"/>
      <c r="H23" s="1120"/>
      <c r="I23" s="1120"/>
      <c r="J23" s="1120"/>
      <c r="K23" s="1120"/>
    </row>
    <row r="24" spans="4:11" ht="18" customHeight="1">
      <c r="D24" s="274" t="s">
        <v>163</v>
      </c>
      <c r="E24" s="274"/>
      <c r="F24" s="274"/>
      <c r="G24" s="274"/>
      <c r="H24" s="274"/>
      <c r="I24" s="274"/>
      <c r="J24" s="274"/>
      <c r="K24" s="274"/>
    </row>
    <row r="25" spans="4:11" ht="18" customHeight="1">
      <c r="D25" s="274"/>
      <c r="E25" s="274"/>
      <c r="F25" s="274"/>
      <c r="G25" s="274"/>
      <c r="H25" s="274"/>
      <c r="I25" s="274"/>
      <c r="J25" s="274"/>
      <c r="K25" s="274"/>
    </row>
  </sheetData>
  <sheetProtection/>
  <mergeCells count="15">
    <mergeCell ref="C23:K23"/>
    <mergeCell ref="A1:K1"/>
    <mergeCell ref="A2:K2"/>
    <mergeCell ref="A6:B8"/>
    <mergeCell ref="C6:C8"/>
    <mergeCell ref="D6:E6"/>
    <mergeCell ref="F6:G6"/>
    <mergeCell ref="H6:J6"/>
    <mergeCell ref="K6:K8"/>
    <mergeCell ref="G7:G8"/>
    <mergeCell ref="H7:H8"/>
    <mergeCell ref="I7:I8"/>
    <mergeCell ref="J7:J8"/>
    <mergeCell ref="C21:K21"/>
    <mergeCell ref="C22:K22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P27"/>
  <sheetViews>
    <sheetView showGridLines="0" zoomScalePageLayoutView="0" workbookViewId="0" topLeftCell="A16">
      <selection activeCell="A20" sqref="A20:P20"/>
    </sheetView>
  </sheetViews>
  <sheetFormatPr defaultColWidth="9.140625" defaultRowHeight="12.75"/>
  <cols>
    <col min="1" max="16384" width="9.140625" style="101" customWidth="1"/>
  </cols>
  <sheetData>
    <row r="1" spans="1:16" ht="36" customHeight="1">
      <c r="A1" s="915"/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</row>
    <row r="2" spans="1:16" ht="39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ht="18" customHeight="1"/>
    <row r="5" spans="1:16" ht="39.75">
      <c r="A5" s="914"/>
      <c r="B5" s="914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</row>
    <row r="6" ht="18" customHeight="1">
      <c r="A6" s="1"/>
    </row>
    <row r="7" ht="18" customHeight="1">
      <c r="A7" s="1"/>
    </row>
    <row r="8" ht="18" customHeight="1">
      <c r="A8" s="1"/>
    </row>
    <row r="9" ht="18" customHeight="1">
      <c r="A9" s="1"/>
    </row>
    <row r="10" ht="18" customHeight="1">
      <c r="A10" s="1"/>
    </row>
    <row r="11" spans="1:16" ht="32.25" customHeight="1">
      <c r="A11" s="914" t="s">
        <v>682</v>
      </c>
      <c r="B11" s="914"/>
      <c r="C11" s="914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</row>
    <row r="12" ht="18" customHeight="1"/>
    <row r="13" spans="1:16" ht="33.75" customHeight="1">
      <c r="A13" s="914" t="s">
        <v>683</v>
      </c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</row>
    <row r="14" ht="18" customHeight="1">
      <c r="A14" s="1"/>
    </row>
    <row r="15" ht="74.25" customHeight="1">
      <c r="A15" s="1"/>
    </row>
    <row r="16" spans="1:16" ht="45.75" customHeight="1">
      <c r="A16" s="914" t="s">
        <v>540</v>
      </c>
      <c r="B16" s="914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</row>
    <row r="17" ht="18" customHeight="1">
      <c r="A17" s="1"/>
    </row>
    <row r="18" ht="71.25" customHeight="1">
      <c r="A18" s="1"/>
    </row>
    <row r="19" ht="18" customHeight="1">
      <c r="A19" s="1"/>
    </row>
    <row r="20" spans="1:16" ht="39.75" customHeight="1">
      <c r="A20" s="914" t="s">
        <v>1</v>
      </c>
      <c r="B20" s="914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</row>
    <row r="21" ht="18" customHeight="1">
      <c r="A21" s="1"/>
    </row>
    <row r="22" ht="18" customHeight="1">
      <c r="A22" s="1"/>
    </row>
    <row r="23" ht="18" customHeight="1">
      <c r="A23" s="1"/>
    </row>
    <row r="24" spans="1:16" ht="39" customHeight="1">
      <c r="A24" s="914" t="s">
        <v>156</v>
      </c>
      <c r="B24" s="914"/>
      <c r="C24" s="914"/>
      <c r="D24" s="914"/>
      <c r="E24" s="914"/>
      <c r="F24" s="914"/>
      <c r="G24" s="914"/>
      <c r="H24" s="914"/>
      <c r="I24" s="914"/>
      <c r="J24" s="914"/>
      <c r="K24" s="914"/>
      <c r="L24" s="914"/>
      <c r="M24" s="914"/>
      <c r="N24" s="914"/>
      <c r="O24" s="914"/>
      <c r="P24" s="914"/>
    </row>
    <row r="25" spans="1:16" ht="39" customHeight="1">
      <c r="A25" s="914" t="s">
        <v>157</v>
      </c>
      <c r="B25" s="914"/>
      <c r="C25" s="914"/>
      <c r="D25" s="914"/>
      <c r="E25" s="914"/>
      <c r="F25" s="914"/>
      <c r="G25" s="914"/>
      <c r="H25" s="914"/>
      <c r="I25" s="914"/>
      <c r="J25" s="914"/>
      <c r="K25" s="914"/>
      <c r="L25" s="914"/>
      <c r="M25" s="914"/>
      <c r="N25" s="914"/>
      <c r="O25" s="914"/>
      <c r="P25" s="914"/>
    </row>
    <row r="26" spans="1:16" ht="39" customHeight="1">
      <c r="A26" s="914" t="s">
        <v>369</v>
      </c>
      <c r="B26" s="914"/>
      <c r="C26" s="914"/>
      <c r="D26" s="914"/>
      <c r="E26" s="914"/>
      <c r="F26" s="914"/>
      <c r="G26" s="914"/>
      <c r="H26" s="914"/>
      <c r="I26" s="914"/>
      <c r="J26" s="914"/>
      <c r="K26" s="914"/>
      <c r="L26" s="914"/>
      <c r="M26" s="914"/>
      <c r="N26" s="914"/>
      <c r="O26" s="914"/>
      <c r="P26" s="914"/>
    </row>
    <row r="27" spans="1:16" ht="38.25">
      <c r="A27" s="914" t="s">
        <v>370</v>
      </c>
      <c r="B27" s="914"/>
      <c r="C27" s="914"/>
      <c r="D27" s="914"/>
      <c r="E27" s="914"/>
      <c r="F27" s="914"/>
      <c r="G27" s="914"/>
      <c r="H27" s="914"/>
      <c r="I27" s="914"/>
      <c r="J27" s="914"/>
      <c r="K27" s="914"/>
      <c r="L27" s="914"/>
      <c r="M27" s="914"/>
      <c r="N27" s="914"/>
      <c r="O27" s="914"/>
      <c r="P27" s="914"/>
    </row>
  </sheetData>
  <sheetProtection/>
  <mergeCells count="10">
    <mergeCell ref="A27:P27"/>
    <mergeCell ref="A26:P26"/>
    <mergeCell ref="A25:P25"/>
    <mergeCell ref="A24:P24"/>
    <mergeCell ref="A20:P20"/>
    <mergeCell ref="A1:P1"/>
    <mergeCell ref="A16:P16"/>
    <mergeCell ref="A13:P13"/>
    <mergeCell ref="A11:P11"/>
    <mergeCell ref="A5:P5"/>
  </mergeCells>
  <printOptions horizontalCentered="1"/>
  <pageMargins left="0.4724409448818898" right="0.4724409448818898" top="0.3937007874015748" bottom="0.6299212598425197" header="0.5118110236220472" footer="0.5118110236220472"/>
  <pageSetup fitToHeight="100" horizontalDpi="600" verticalDpi="600" orientation="portrait" paperSize="9" scale="6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"/>
  <sheetViews>
    <sheetView showGridLines="0" zoomScale="87" zoomScaleNormal="87" workbookViewId="0" topLeftCell="A1">
      <selection activeCell="G7" sqref="G7:G8"/>
    </sheetView>
  </sheetViews>
  <sheetFormatPr defaultColWidth="8.00390625" defaultRowHeight="12.75"/>
  <cols>
    <col min="1" max="2" width="8.00390625" style="198" customWidth="1"/>
    <col min="3" max="3" width="36.7109375" style="198" customWidth="1"/>
    <col min="4" max="6" width="14.140625" style="198" customWidth="1"/>
    <col min="7" max="7" width="15.140625" style="198" customWidth="1"/>
    <col min="8" max="8" width="15.7109375" style="198" customWidth="1"/>
    <col min="9" max="10" width="14.57421875" style="198" customWidth="1"/>
    <col min="11" max="11" width="34.421875" style="198" customWidth="1"/>
    <col min="12" max="16384" width="8.00390625" style="198" customWidth="1"/>
  </cols>
  <sheetData>
    <row r="1" spans="1:11" ht="36">
      <c r="A1" s="1121" t="s">
        <v>584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</row>
    <row r="2" spans="1:11" ht="36">
      <c r="A2" s="1121" t="s">
        <v>410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</row>
    <row r="3" spans="3:11" ht="36">
      <c r="C3" s="429"/>
      <c r="D3" s="429"/>
      <c r="E3" s="429"/>
      <c r="F3" s="429"/>
      <c r="G3" s="429"/>
      <c r="H3" s="429"/>
      <c r="I3" s="429"/>
      <c r="J3" s="429"/>
      <c r="K3" s="429"/>
    </row>
    <row r="4" spans="1:3" ht="30" customHeight="1">
      <c r="A4" s="197" t="s">
        <v>164</v>
      </c>
      <c r="B4" s="197"/>
      <c r="C4" s="197"/>
    </row>
    <row r="5" spans="1:11" ht="20.25" customHeight="1">
      <c r="A5" s="80" t="s">
        <v>195</v>
      </c>
      <c r="B5" s="80"/>
      <c r="C5" s="80"/>
      <c r="K5" s="130" t="s">
        <v>12</v>
      </c>
    </row>
    <row r="6" spans="1:11" s="199" customFormat="1" ht="35.25" customHeight="1">
      <c r="A6" s="1122" t="s">
        <v>349</v>
      </c>
      <c r="B6" s="1123"/>
      <c r="C6" s="1128" t="s">
        <v>320</v>
      </c>
      <c r="D6" s="1129" t="s">
        <v>314</v>
      </c>
      <c r="E6" s="1130"/>
      <c r="F6" s="1129" t="s">
        <v>363</v>
      </c>
      <c r="G6" s="1130"/>
      <c r="H6" s="1131" t="s">
        <v>561</v>
      </c>
      <c r="I6" s="1132"/>
      <c r="J6" s="1133"/>
      <c r="K6" s="1128" t="s">
        <v>112</v>
      </c>
    </row>
    <row r="7" spans="1:11" s="199" customFormat="1" ht="21.75" customHeight="1">
      <c r="A7" s="1124"/>
      <c r="B7" s="1125"/>
      <c r="C7" s="1128"/>
      <c r="D7" s="275" t="s">
        <v>180</v>
      </c>
      <c r="E7" s="275" t="s">
        <v>22</v>
      </c>
      <c r="F7" s="275" t="s">
        <v>180</v>
      </c>
      <c r="G7" s="1114" t="s">
        <v>658</v>
      </c>
      <c r="H7" s="1116" t="s">
        <v>21</v>
      </c>
      <c r="I7" s="1118" t="s">
        <v>19</v>
      </c>
      <c r="J7" s="1118" t="s">
        <v>40</v>
      </c>
      <c r="K7" s="1128"/>
    </row>
    <row r="8" spans="1:11" s="199" customFormat="1" ht="21.75" customHeight="1">
      <c r="A8" s="1126"/>
      <c r="B8" s="1127"/>
      <c r="C8" s="1128"/>
      <c r="D8" s="276"/>
      <c r="E8" s="276"/>
      <c r="F8" s="276"/>
      <c r="G8" s="1115"/>
      <c r="H8" s="1117"/>
      <c r="I8" s="1119"/>
      <c r="J8" s="1119"/>
      <c r="K8" s="1128"/>
    </row>
    <row r="9" spans="1:11" s="199" customFormat="1" ht="24" customHeight="1" thickBot="1">
      <c r="A9" s="498" t="s">
        <v>347</v>
      </c>
      <c r="B9" s="498" t="s">
        <v>348</v>
      </c>
      <c r="C9" s="131" t="s">
        <v>23</v>
      </c>
      <c r="D9" s="131"/>
      <c r="E9" s="131"/>
      <c r="F9" s="131"/>
      <c r="G9" s="131"/>
      <c r="H9" s="131"/>
      <c r="I9" s="131"/>
      <c r="J9" s="131"/>
      <c r="K9" s="200"/>
    </row>
    <row r="10" spans="1:13" ht="24" customHeight="1" thickBot="1" thickTop="1">
      <c r="A10" s="499"/>
      <c r="B10" s="499"/>
      <c r="C10" s="132" t="s">
        <v>16</v>
      </c>
      <c r="D10" s="277"/>
      <c r="E10" s="277"/>
      <c r="F10" s="277"/>
      <c r="G10" s="277"/>
      <c r="H10" s="277"/>
      <c r="I10" s="277"/>
      <c r="J10" s="277"/>
      <c r="K10" s="201"/>
      <c r="M10" s="202"/>
    </row>
    <row r="11" spans="1:11" ht="23.25" customHeight="1" thickTop="1">
      <c r="A11" s="500"/>
      <c r="B11" s="500"/>
      <c r="C11" s="201" t="s">
        <v>321</v>
      </c>
      <c r="D11" s="201"/>
      <c r="E11" s="201"/>
      <c r="F11" s="201"/>
      <c r="G11" s="201"/>
      <c r="H11" s="201"/>
      <c r="I11" s="201"/>
      <c r="J11" s="201"/>
      <c r="K11" s="201"/>
    </row>
    <row r="12" spans="1:11" ht="18" customHeight="1">
      <c r="A12" s="201"/>
      <c r="B12" s="201"/>
      <c r="C12" s="201" t="s">
        <v>220</v>
      </c>
      <c r="D12" s="201"/>
      <c r="E12" s="201"/>
      <c r="F12" s="201"/>
      <c r="G12" s="201"/>
      <c r="H12" s="201"/>
      <c r="I12" s="201"/>
      <c r="J12" s="201"/>
      <c r="K12" s="201"/>
    </row>
    <row r="13" spans="1:11" ht="23.25" customHeight="1">
      <c r="A13" s="201"/>
      <c r="B13" s="201"/>
      <c r="C13" s="201" t="s">
        <v>322</v>
      </c>
      <c r="D13" s="201"/>
      <c r="E13" s="201"/>
      <c r="F13" s="201"/>
      <c r="G13" s="201"/>
      <c r="H13" s="201"/>
      <c r="I13" s="201"/>
      <c r="J13" s="201"/>
      <c r="K13" s="201"/>
    </row>
    <row r="14" spans="1:11" ht="18" customHeight="1">
      <c r="A14" s="201"/>
      <c r="B14" s="201"/>
      <c r="C14" s="201" t="s">
        <v>220</v>
      </c>
      <c r="D14" s="201"/>
      <c r="E14" s="201"/>
      <c r="F14" s="201"/>
      <c r="G14" s="201"/>
      <c r="H14" s="201"/>
      <c r="I14" s="201"/>
      <c r="J14" s="201"/>
      <c r="K14" s="133"/>
    </row>
    <row r="15" spans="1:11" ht="18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ht="18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11" ht="18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ht="18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</row>
    <row r="19" spans="1:11" ht="18" customHeight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</row>
    <row r="20" spans="3:8" ht="18" customHeight="1">
      <c r="C20" s="204"/>
      <c r="D20" s="204"/>
      <c r="E20" s="204"/>
      <c r="F20" s="204"/>
      <c r="G20" s="204"/>
      <c r="H20" s="204"/>
    </row>
    <row r="21" spans="3:11" ht="18" customHeight="1">
      <c r="C21" s="1120" t="s">
        <v>365</v>
      </c>
      <c r="D21" s="1120"/>
      <c r="E21" s="1120"/>
      <c r="F21" s="1120"/>
      <c r="G21" s="1120"/>
      <c r="H21" s="1120"/>
      <c r="I21" s="1120"/>
      <c r="J21" s="1120"/>
      <c r="K21" s="1120"/>
    </row>
    <row r="22" spans="3:11" ht="18" customHeight="1">
      <c r="C22" s="1120" t="s">
        <v>366</v>
      </c>
      <c r="D22" s="1120"/>
      <c r="E22" s="1120"/>
      <c r="F22" s="1120"/>
      <c r="G22" s="1120"/>
      <c r="H22" s="1120"/>
      <c r="I22" s="1120"/>
      <c r="J22" s="1120"/>
      <c r="K22" s="1120"/>
    </row>
    <row r="23" spans="3:11" ht="18" customHeight="1">
      <c r="C23" s="1120" t="s">
        <v>367</v>
      </c>
      <c r="D23" s="1120"/>
      <c r="E23" s="1120"/>
      <c r="F23" s="1120"/>
      <c r="G23" s="1120"/>
      <c r="H23" s="1120"/>
      <c r="I23" s="1120"/>
      <c r="J23" s="1120"/>
      <c r="K23" s="1120"/>
    </row>
    <row r="24" spans="4:11" ht="18" customHeight="1">
      <c r="D24" s="274" t="s">
        <v>163</v>
      </c>
      <c r="E24" s="274"/>
      <c r="F24" s="274"/>
      <c r="G24" s="274"/>
      <c r="H24" s="274"/>
      <c r="I24" s="274"/>
      <c r="J24" s="274"/>
      <c r="K24" s="274"/>
    </row>
    <row r="25" spans="4:11" ht="18" customHeight="1">
      <c r="D25" s="274"/>
      <c r="E25" s="274"/>
      <c r="F25" s="274"/>
      <c r="G25" s="274"/>
      <c r="H25" s="274"/>
      <c r="I25" s="274"/>
      <c r="J25" s="274"/>
      <c r="K25" s="274"/>
    </row>
  </sheetData>
  <sheetProtection/>
  <mergeCells count="15">
    <mergeCell ref="H7:H8"/>
    <mergeCell ref="I7:I8"/>
    <mergeCell ref="J7:J8"/>
    <mergeCell ref="C21:K21"/>
    <mergeCell ref="C22:K22"/>
    <mergeCell ref="C23:K23"/>
    <mergeCell ref="A1:K1"/>
    <mergeCell ref="A2:K2"/>
    <mergeCell ref="A6:B8"/>
    <mergeCell ref="C6:C8"/>
    <mergeCell ref="D6:E6"/>
    <mergeCell ref="F6:G6"/>
    <mergeCell ref="H6:J6"/>
    <mergeCell ref="K6:K8"/>
    <mergeCell ref="G7:G8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N16"/>
  <sheetViews>
    <sheetView showGridLines="0" zoomScale="75" zoomScaleNormal="75" workbookViewId="0" topLeftCell="A1">
      <selection activeCell="D5" sqref="D5:E5"/>
    </sheetView>
  </sheetViews>
  <sheetFormatPr defaultColWidth="9.140625" defaultRowHeight="18.75" customHeight="1"/>
  <cols>
    <col min="1" max="1" width="9.140625" style="445" customWidth="1"/>
    <col min="2" max="2" width="49.8515625" style="445" customWidth="1"/>
    <col min="3" max="5" width="24.28125" style="445" customWidth="1"/>
    <col min="6" max="16384" width="9.140625" style="445" customWidth="1"/>
  </cols>
  <sheetData>
    <row r="1" spans="2:5" s="431" customFormat="1" ht="30">
      <c r="B1" s="967" t="s">
        <v>585</v>
      </c>
      <c r="C1" s="967"/>
      <c r="D1" s="967"/>
      <c r="E1" s="967"/>
    </row>
    <row r="2" spans="2:5" s="431" customFormat="1" ht="30">
      <c r="B2" s="967" t="s">
        <v>375</v>
      </c>
      <c r="C2" s="967"/>
      <c r="D2" s="967"/>
      <c r="E2" s="967"/>
    </row>
    <row r="3" spans="2:5" s="431" customFormat="1" ht="30">
      <c r="B3" s="524"/>
      <c r="C3" s="524"/>
      <c r="D3" s="524"/>
      <c r="E3" s="524"/>
    </row>
    <row r="4" spans="2:5" s="431" customFormat="1" ht="30">
      <c r="B4" s="524"/>
      <c r="C4" s="524"/>
      <c r="D4" s="524"/>
      <c r="E4" s="524"/>
    </row>
    <row r="5" spans="2:5" s="437" customFormat="1" ht="24">
      <c r="B5" s="432" t="s">
        <v>29</v>
      </c>
      <c r="C5" s="432"/>
      <c r="D5" s="968"/>
      <c r="E5" s="968"/>
    </row>
    <row r="6" spans="2:5" s="437" customFormat="1" ht="24">
      <c r="B6" s="432" t="s">
        <v>193</v>
      </c>
      <c r="C6" s="432"/>
      <c r="D6" s="433"/>
      <c r="E6" s="433"/>
    </row>
    <row r="7" spans="2:5" s="437" customFormat="1" ht="24">
      <c r="B7" s="438"/>
      <c r="C7" s="438"/>
      <c r="D7" s="433"/>
      <c r="E7" s="433"/>
    </row>
    <row r="8" spans="5:14" ht="18" customHeight="1">
      <c r="E8" s="531" t="s">
        <v>12</v>
      </c>
      <c r="N8" s="450"/>
    </row>
    <row r="9" spans="2:5" s="452" customFormat="1" ht="55.5" customHeight="1">
      <c r="B9" s="451" t="s">
        <v>376</v>
      </c>
      <c r="C9" s="451" t="s">
        <v>21</v>
      </c>
      <c r="D9" s="466" t="s">
        <v>19</v>
      </c>
      <c r="E9" s="451" t="s">
        <v>24</v>
      </c>
    </row>
    <row r="10" spans="2:5" s="452" customFormat="1" ht="33" customHeight="1" thickBot="1">
      <c r="B10" s="532" t="s">
        <v>23</v>
      </c>
      <c r="C10" s="533">
        <f>SUM(C11:C12)</f>
        <v>0</v>
      </c>
      <c r="D10" s="533">
        <f>SUM(D11:D12)</f>
        <v>0</v>
      </c>
      <c r="E10" s="533">
        <f>C10-D10</f>
        <v>0</v>
      </c>
    </row>
    <row r="11" spans="2:5" ht="33" customHeight="1" thickTop="1">
      <c r="B11" s="534" t="s">
        <v>379</v>
      </c>
      <c r="C11" s="544"/>
      <c r="D11" s="536"/>
      <c r="E11" s="537">
        <f>C11-D11</f>
        <v>0</v>
      </c>
    </row>
    <row r="12" spans="2:5" ht="33" customHeight="1">
      <c r="B12" s="538" t="s">
        <v>380</v>
      </c>
      <c r="C12" s="461"/>
      <c r="D12" s="539"/>
      <c r="E12" s="540">
        <f>C12-D12</f>
        <v>0</v>
      </c>
    </row>
    <row r="13" ht="18" customHeight="1"/>
    <row r="14" spans="2:10" ht="18" customHeight="1">
      <c r="B14" s="545" t="s">
        <v>411</v>
      </c>
      <c r="C14" s="545"/>
      <c r="D14" s="545"/>
      <c r="E14" s="545"/>
      <c r="F14" s="545"/>
      <c r="G14" s="545"/>
      <c r="H14" s="545"/>
      <c r="I14" s="545"/>
      <c r="J14" s="545"/>
    </row>
    <row r="15" spans="2:10" ht="18" customHeight="1">
      <c r="B15" s="546" t="s">
        <v>407</v>
      </c>
      <c r="C15" s="546"/>
      <c r="D15" s="546"/>
      <c r="E15" s="546"/>
      <c r="F15" s="546"/>
      <c r="G15" s="546"/>
      <c r="H15" s="546"/>
      <c r="I15" s="546"/>
      <c r="J15" s="546"/>
    </row>
    <row r="16" spans="2:10" ht="18" customHeight="1">
      <c r="B16" s="545" t="s">
        <v>408</v>
      </c>
      <c r="C16" s="545"/>
      <c r="D16" s="545"/>
      <c r="E16" s="545"/>
      <c r="F16" s="545"/>
      <c r="G16" s="545"/>
      <c r="H16" s="545"/>
      <c r="I16" s="545"/>
      <c r="J16" s="545"/>
    </row>
    <row r="17" ht="18" customHeight="1"/>
    <row r="18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scale="9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24"/>
  <sheetViews>
    <sheetView showGridLines="0" zoomScale="87" zoomScaleNormal="87" workbookViewId="0" topLeftCell="A1">
      <selection activeCell="G6" sqref="G6:G7"/>
    </sheetView>
  </sheetViews>
  <sheetFormatPr defaultColWidth="8.00390625" defaultRowHeight="12.75"/>
  <cols>
    <col min="1" max="2" width="8.00390625" style="198" customWidth="1"/>
    <col min="3" max="3" width="36.7109375" style="198" customWidth="1"/>
    <col min="4" max="6" width="14.140625" style="198" customWidth="1"/>
    <col min="7" max="7" width="15.140625" style="198" customWidth="1"/>
    <col min="8" max="8" width="15.7109375" style="198" customWidth="1"/>
    <col min="9" max="10" width="14.57421875" style="198" customWidth="1"/>
    <col min="11" max="11" width="34.421875" style="198" customWidth="1"/>
    <col min="12" max="16384" width="8.00390625" style="198" customWidth="1"/>
  </cols>
  <sheetData>
    <row r="1" spans="1:11" ht="36">
      <c r="A1" s="1121" t="s">
        <v>586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</row>
    <row r="2" spans="1:11" ht="36">
      <c r="A2" s="1121" t="s">
        <v>412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</row>
    <row r="3" spans="1:3" ht="30" customHeight="1">
      <c r="A3" s="197" t="s">
        <v>164</v>
      </c>
      <c r="B3" s="197"/>
      <c r="C3" s="197"/>
    </row>
    <row r="4" spans="1:11" ht="20.25" customHeight="1">
      <c r="A4" s="80" t="s">
        <v>195</v>
      </c>
      <c r="B4" s="80"/>
      <c r="C4" s="80"/>
      <c r="K4" s="130" t="s">
        <v>12</v>
      </c>
    </row>
    <row r="5" spans="1:11" s="199" customFormat="1" ht="35.25" customHeight="1">
      <c r="A5" s="1122" t="s">
        <v>349</v>
      </c>
      <c r="B5" s="1123"/>
      <c r="C5" s="1128" t="s">
        <v>320</v>
      </c>
      <c r="D5" s="1129" t="s">
        <v>314</v>
      </c>
      <c r="E5" s="1130"/>
      <c r="F5" s="1129" t="s">
        <v>363</v>
      </c>
      <c r="G5" s="1130"/>
      <c r="H5" s="1131" t="s">
        <v>561</v>
      </c>
      <c r="I5" s="1132"/>
      <c r="J5" s="1133"/>
      <c r="K5" s="1128" t="s">
        <v>112</v>
      </c>
    </row>
    <row r="6" spans="1:11" s="199" customFormat="1" ht="21.75" customHeight="1">
      <c r="A6" s="1124"/>
      <c r="B6" s="1125"/>
      <c r="C6" s="1128"/>
      <c r="D6" s="275" t="s">
        <v>180</v>
      </c>
      <c r="E6" s="275" t="s">
        <v>22</v>
      </c>
      <c r="F6" s="275" t="s">
        <v>180</v>
      </c>
      <c r="G6" s="1114" t="s">
        <v>658</v>
      </c>
      <c r="H6" s="1116" t="s">
        <v>21</v>
      </c>
      <c r="I6" s="1118" t="s">
        <v>19</v>
      </c>
      <c r="J6" s="1118" t="s">
        <v>40</v>
      </c>
      <c r="K6" s="1128"/>
    </row>
    <row r="7" spans="1:11" s="199" customFormat="1" ht="21.75" customHeight="1">
      <c r="A7" s="1126"/>
      <c r="B7" s="1127"/>
      <c r="C7" s="1128"/>
      <c r="D7" s="276"/>
      <c r="E7" s="276"/>
      <c r="F7" s="276"/>
      <c r="G7" s="1115"/>
      <c r="H7" s="1117"/>
      <c r="I7" s="1119"/>
      <c r="J7" s="1119"/>
      <c r="K7" s="1128"/>
    </row>
    <row r="8" spans="1:11" s="199" customFormat="1" ht="24" customHeight="1" thickBot="1">
      <c r="A8" s="498" t="s">
        <v>347</v>
      </c>
      <c r="B8" s="498" t="s">
        <v>348</v>
      </c>
      <c r="C8" s="131" t="s">
        <v>23</v>
      </c>
      <c r="D8" s="131"/>
      <c r="E8" s="131"/>
      <c r="F8" s="131"/>
      <c r="G8" s="131"/>
      <c r="H8" s="131"/>
      <c r="I8" s="131"/>
      <c r="J8" s="131"/>
      <c r="K8" s="200"/>
    </row>
    <row r="9" spans="1:13" ht="24" customHeight="1" thickBot="1" thickTop="1">
      <c r="A9" s="499"/>
      <c r="B9" s="499"/>
      <c r="C9" s="132" t="s">
        <v>17</v>
      </c>
      <c r="D9" s="277"/>
      <c r="E9" s="277"/>
      <c r="F9" s="277"/>
      <c r="G9" s="277"/>
      <c r="H9" s="277"/>
      <c r="I9" s="277"/>
      <c r="J9" s="277"/>
      <c r="K9" s="201"/>
      <c r="M9" s="202"/>
    </row>
    <row r="10" spans="1:11" ht="23.25" customHeight="1" thickTop="1">
      <c r="A10" s="500"/>
      <c r="B10" s="500"/>
      <c r="C10" s="201" t="s">
        <v>321</v>
      </c>
      <c r="D10" s="201"/>
      <c r="E10" s="201"/>
      <c r="F10" s="201"/>
      <c r="G10" s="201"/>
      <c r="H10" s="201"/>
      <c r="I10" s="201"/>
      <c r="J10" s="201"/>
      <c r="K10" s="201"/>
    </row>
    <row r="11" spans="1:11" ht="18" customHeight="1">
      <c r="A11" s="201"/>
      <c r="B11" s="201"/>
      <c r="C11" s="201" t="s">
        <v>220</v>
      </c>
      <c r="D11" s="201"/>
      <c r="E11" s="201"/>
      <c r="F11" s="201"/>
      <c r="G11" s="201"/>
      <c r="H11" s="201"/>
      <c r="I11" s="201"/>
      <c r="J11" s="201"/>
      <c r="K11" s="201"/>
    </row>
    <row r="12" spans="1:11" ht="23.25" customHeight="1">
      <c r="A12" s="201"/>
      <c r="B12" s="201"/>
      <c r="C12" s="201" t="s">
        <v>322</v>
      </c>
      <c r="D12" s="201"/>
      <c r="E12" s="201"/>
      <c r="F12" s="201"/>
      <c r="G12" s="201"/>
      <c r="H12" s="201"/>
      <c r="I12" s="201"/>
      <c r="J12" s="201"/>
      <c r="K12" s="201"/>
    </row>
    <row r="13" spans="1:11" ht="18" customHeight="1">
      <c r="A13" s="201"/>
      <c r="B13" s="201"/>
      <c r="C13" s="201" t="s">
        <v>220</v>
      </c>
      <c r="D13" s="201"/>
      <c r="E13" s="201"/>
      <c r="F13" s="201"/>
      <c r="G13" s="201"/>
      <c r="H13" s="201"/>
      <c r="I13" s="201"/>
      <c r="J13" s="201"/>
      <c r="K13" s="133"/>
    </row>
    <row r="14" spans="1:11" ht="18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</row>
    <row r="15" spans="1:11" ht="18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ht="18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11" ht="18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ht="18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</row>
    <row r="19" spans="3:8" ht="18" customHeight="1">
      <c r="C19" s="204"/>
      <c r="D19" s="204"/>
      <c r="E19" s="204"/>
      <c r="F19" s="204"/>
      <c r="G19" s="204"/>
      <c r="H19" s="204"/>
    </row>
    <row r="20" spans="3:11" ht="18" customHeight="1">
      <c r="C20" s="1120" t="s">
        <v>318</v>
      </c>
      <c r="D20" s="1120"/>
      <c r="E20" s="1120"/>
      <c r="F20" s="1120"/>
      <c r="G20" s="1120"/>
      <c r="H20" s="1120"/>
      <c r="I20" s="1120"/>
      <c r="J20" s="1120"/>
      <c r="K20" s="1120"/>
    </row>
    <row r="21" spans="3:11" ht="18" customHeight="1">
      <c r="C21" s="1120" t="s">
        <v>317</v>
      </c>
      <c r="D21" s="1120"/>
      <c r="E21" s="1120"/>
      <c r="F21" s="1120"/>
      <c r="G21" s="1120"/>
      <c r="H21" s="1120"/>
      <c r="I21" s="1120"/>
      <c r="J21" s="1120"/>
      <c r="K21" s="1120"/>
    </row>
    <row r="22" spans="3:11" ht="18" customHeight="1">
      <c r="C22" s="1120" t="s">
        <v>316</v>
      </c>
      <c r="D22" s="1120"/>
      <c r="E22" s="1120"/>
      <c r="F22" s="1120"/>
      <c r="G22" s="1120"/>
      <c r="H22" s="1120"/>
      <c r="I22" s="1120"/>
      <c r="J22" s="1120"/>
      <c r="K22" s="1120"/>
    </row>
    <row r="23" spans="4:11" ht="18" customHeight="1">
      <c r="D23" s="274" t="s">
        <v>163</v>
      </c>
      <c r="E23" s="274"/>
      <c r="F23" s="274"/>
      <c r="G23" s="274"/>
      <c r="H23" s="274"/>
      <c r="I23" s="274"/>
      <c r="J23" s="274"/>
      <c r="K23" s="274"/>
    </row>
    <row r="24" spans="4:11" ht="18" customHeight="1">
      <c r="D24" s="274"/>
      <c r="E24" s="274"/>
      <c r="F24" s="274"/>
      <c r="G24" s="274"/>
      <c r="H24" s="274"/>
      <c r="I24" s="274"/>
      <c r="J24" s="274"/>
      <c r="K24" s="274"/>
    </row>
  </sheetData>
  <sheetProtection/>
  <mergeCells count="15">
    <mergeCell ref="H6:H7"/>
    <mergeCell ref="I6:I7"/>
    <mergeCell ref="J6:J7"/>
    <mergeCell ref="C20:K20"/>
    <mergeCell ref="C21:K21"/>
    <mergeCell ref="C22:K22"/>
    <mergeCell ref="A1:K1"/>
    <mergeCell ref="A2:K2"/>
    <mergeCell ref="A5:B7"/>
    <mergeCell ref="C5:C7"/>
    <mergeCell ref="D5:E5"/>
    <mergeCell ref="F5:G5"/>
    <mergeCell ref="H5:J5"/>
    <mergeCell ref="K5:K7"/>
    <mergeCell ref="G6:G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24"/>
  <sheetViews>
    <sheetView showGridLines="0" zoomScale="87" zoomScaleNormal="87" workbookViewId="0" topLeftCell="A1">
      <selection activeCell="G6" sqref="G6:G7"/>
    </sheetView>
  </sheetViews>
  <sheetFormatPr defaultColWidth="8.00390625" defaultRowHeight="12.75"/>
  <cols>
    <col min="1" max="2" width="8.00390625" style="198" customWidth="1"/>
    <col min="3" max="3" width="36.7109375" style="198" customWidth="1"/>
    <col min="4" max="6" width="14.140625" style="198" customWidth="1"/>
    <col min="7" max="7" width="15.140625" style="198" customWidth="1"/>
    <col min="8" max="8" width="15.7109375" style="198" customWidth="1"/>
    <col min="9" max="10" width="14.57421875" style="198" customWidth="1"/>
    <col min="11" max="11" width="34.421875" style="198" customWidth="1"/>
    <col min="12" max="16384" width="8.00390625" style="198" customWidth="1"/>
  </cols>
  <sheetData>
    <row r="1" spans="1:11" ht="36">
      <c r="A1" s="1121" t="s">
        <v>586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</row>
    <row r="2" spans="1:11" ht="36">
      <c r="A2" s="1121" t="s">
        <v>413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</row>
    <row r="3" spans="1:3" ht="30" customHeight="1">
      <c r="A3" s="197" t="s">
        <v>164</v>
      </c>
      <c r="B3" s="197"/>
      <c r="C3" s="197"/>
    </row>
    <row r="4" spans="1:11" ht="20.25" customHeight="1">
      <c r="A4" s="80" t="s">
        <v>195</v>
      </c>
      <c r="B4" s="80"/>
      <c r="C4" s="80"/>
      <c r="K4" s="130" t="s">
        <v>12</v>
      </c>
    </row>
    <row r="5" spans="1:11" s="199" customFormat="1" ht="35.25" customHeight="1">
      <c r="A5" s="1122" t="s">
        <v>349</v>
      </c>
      <c r="B5" s="1123"/>
      <c r="C5" s="1128" t="s">
        <v>320</v>
      </c>
      <c r="D5" s="1129" t="s">
        <v>314</v>
      </c>
      <c r="E5" s="1130"/>
      <c r="F5" s="1129" t="s">
        <v>363</v>
      </c>
      <c r="G5" s="1130"/>
      <c r="H5" s="1131" t="s">
        <v>561</v>
      </c>
      <c r="I5" s="1132"/>
      <c r="J5" s="1133"/>
      <c r="K5" s="1128" t="s">
        <v>112</v>
      </c>
    </row>
    <row r="6" spans="1:11" s="199" customFormat="1" ht="21.75" customHeight="1">
      <c r="A6" s="1124"/>
      <c r="B6" s="1125"/>
      <c r="C6" s="1128"/>
      <c r="D6" s="275" t="s">
        <v>180</v>
      </c>
      <c r="E6" s="275" t="s">
        <v>22</v>
      </c>
      <c r="F6" s="275" t="s">
        <v>180</v>
      </c>
      <c r="G6" s="1114" t="s">
        <v>658</v>
      </c>
      <c r="H6" s="1116" t="s">
        <v>21</v>
      </c>
      <c r="I6" s="1118" t="s">
        <v>19</v>
      </c>
      <c r="J6" s="1118" t="s">
        <v>40</v>
      </c>
      <c r="K6" s="1128"/>
    </row>
    <row r="7" spans="1:11" s="199" customFormat="1" ht="21.75" customHeight="1">
      <c r="A7" s="1126"/>
      <c r="B7" s="1127"/>
      <c r="C7" s="1128"/>
      <c r="D7" s="276"/>
      <c r="E7" s="276"/>
      <c r="F7" s="276"/>
      <c r="G7" s="1115"/>
      <c r="H7" s="1117"/>
      <c r="I7" s="1119"/>
      <c r="J7" s="1119"/>
      <c r="K7" s="1128"/>
    </row>
    <row r="8" spans="1:11" s="199" customFormat="1" ht="24" customHeight="1" thickBot="1">
      <c r="A8" s="498" t="s">
        <v>347</v>
      </c>
      <c r="B8" s="498" t="s">
        <v>348</v>
      </c>
      <c r="C8" s="131" t="s">
        <v>23</v>
      </c>
      <c r="D8" s="131"/>
      <c r="E8" s="131"/>
      <c r="F8" s="131"/>
      <c r="G8" s="131"/>
      <c r="H8" s="131"/>
      <c r="I8" s="131"/>
      <c r="J8" s="131"/>
      <c r="K8" s="200"/>
    </row>
    <row r="9" spans="1:13" ht="24" customHeight="1" thickBot="1" thickTop="1">
      <c r="A9" s="499"/>
      <c r="B9" s="499"/>
      <c r="C9" s="132" t="s">
        <v>17</v>
      </c>
      <c r="D9" s="277"/>
      <c r="E9" s="277"/>
      <c r="F9" s="277"/>
      <c r="G9" s="277"/>
      <c r="H9" s="277"/>
      <c r="I9" s="277"/>
      <c r="J9" s="277"/>
      <c r="K9" s="201"/>
      <c r="M9" s="202"/>
    </row>
    <row r="10" spans="1:11" ht="23.25" customHeight="1" thickTop="1">
      <c r="A10" s="500"/>
      <c r="B10" s="500"/>
      <c r="C10" s="201" t="s">
        <v>321</v>
      </c>
      <c r="D10" s="201"/>
      <c r="E10" s="201"/>
      <c r="F10" s="201"/>
      <c r="G10" s="201"/>
      <c r="H10" s="201"/>
      <c r="I10" s="201"/>
      <c r="J10" s="201"/>
      <c r="K10" s="201"/>
    </row>
    <row r="11" spans="1:11" ht="18" customHeight="1">
      <c r="A11" s="201"/>
      <c r="B11" s="201"/>
      <c r="C11" s="201" t="s">
        <v>220</v>
      </c>
      <c r="D11" s="201"/>
      <c r="E11" s="201"/>
      <c r="F11" s="201"/>
      <c r="G11" s="201"/>
      <c r="H11" s="201"/>
      <c r="I11" s="201"/>
      <c r="J11" s="201"/>
      <c r="K11" s="201"/>
    </row>
    <row r="12" spans="1:11" ht="23.25" customHeight="1">
      <c r="A12" s="201"/>
      <c r="B12" s="201"/>
      <c r="C12" s="201" t="s">
        <v>322</v>
      </c>
      <c r="D12" s="201"/>
      <c r="E12" s="201"/>
      <c r="F12" s="201"/>
      <c r="G12" s="201"/>
      <c r="H12" s="201"/>
      <c r="I12" s="201"/>
      <c r="J12" s="201"/>
      <c r="K12" s="201"/>
    </row>
    <row r="13" spans="1:11" ht="18" customHeight="1">
      <c r="A13" s="201"/>
      <c r="B13" s="201"/>
      <c r="C13" s="201" t="s">
        <v>220</v>
      </c>
      <c r="D13" s="201"/>
      <c r="E13" s="201"/>
      <c r="F13" s="201"/>
      <c r="G13" s="201"/>
      <c r="H13" s="201"/>
      <c r="I13" s="201"/>
      <c r="J13" s="201"/>
      <c r="K13" s="133"/>
    </row>
    <row r="14" spans="1:11" ht="18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</row>
    <row r="15" spans="1:11" ht="18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ht="18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11" ht="18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ht="18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</row>
    <row r="19" spans="3:8" ht="18" customHeight="1">
      <c r="C19" s="204"/>
      <c r="D19" s="204"/>
      <c r="E19" s="204"/>
      <c r="F19" s="204"/>
      <c r="G19" s="204"/>
      <c r="H19" s="204"/>
    </row>
    <row r="20" spans="3:11" ht="18" customHeight="1">
      <c r="C20" s="1120" t="s">
        <v>318</v>
      </c>
      <c r="D20" s="1120"/>
      <c r="E20" s="1120"/>
      <c r="F20" s="1120"/>
      <c r="G20" s="1120"/>
      <c r="H20" s="1120"/>
      <c r="I20" s="1120"/>
      <c r="J20" s="1120"/>
      <c r="K20" s="1120"/>
    </row>
    <row r="21" spans="3:11" ht="18" customHeight="1">
      <c r="C21" s="1120" t="s">
        <v>317</v>
      </c>
      <c r="D21" s="1120"/>
      <c r="E21" s="1120"/>
      <c r="F21" s="1120"/>
      <c r="G21" s="1120"/>
      <c r="H21" s="1120"/>
      <c r="I21" s="1120"/>
      <c r="J21" s="1120"/>
      <c r="K21" s="1120"/>
    </row>
    <row r="22" spans="3:11" ht="18" customHeight="1">
      <c r="C22" s="1120" t="s">
        <v>316</v>
      </c>
      <c r="D22" s="1120"/>
      <c r="E22" s="1120"/>
      <c r="F22" s="1120"/>
      <c r="G22" s="1120"/>
      <c r="H22" s="1120"/>
      <c r="I22" s="1120"/>
      <c r="J22" s="1120"/>
      <c r="K22" s="1120"/>
    </row>
    <row r="23" spans="4:11" ht="18" customHeight="1">
      <c r="D23" s="274" t="s">
        <v>163</v>
      </c>
      <c r="E23" s="274"/>
      <c r="F23" s="274"/>
      <c r="G23" s="274"/>
      <c r="H23" s="274"/>
      <c r="I23" s="274"/>
      <c r="J23" s="274"/>
      <c r="K23" s="274"/>
    </row>
    <row r="24" spans="4:11" ht="18" customHeight="1">
      <c r="D24" s="274"/>
      <c r="E24" s="274"/>
      <c r="F24" s="274"/>
      <c r="G24" s="274"/>
      <c r="H24" s="274"/>
      <c r="I24" s="274"/>
      <c r="J24" s="274"/>
      <c r="K24" s="274"/>
    </row>
  </sheetData>
  <sheetProtection/>
  <mergeCells count="15">
    <mergeCell ref="C22:K22"/>
    <mergeCell ref="A1:K1"/>
    <mergeCell ref="A2:K2"/>
    <mergeCell ref="A5:B7"/>
    <mergeCell ref="C5:C7"/>
    <mergeCell ref="D5:E5"/>
    <mergeCell ref="F5:G5"/>
    <mergeCell ref="H5:J5"/>
    <mergeCell ref="K5:K7"/>
    <mergeCell ref="G6:G7"/>
    <mergeCell ref="H6:H7"/>
    <mergeCell ref="I6:I7"/>
    <mergeCell ref="J6:J7"/>
    <mergeCell ref="C20:K20"/>
    <mergeCell ref="C21:K21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B1:N16"/>
  <sheetViews>
    <sheetView showGridLines="0" zoomScale="75" zoomScaleNormal="75" workbookViewId="0" topLeftCell="A2">
      <selection activeCell="D5" sqref="D5:E5"/>
    </sheetView>
  </sheetViews>
  <sheetFormatPr defaultColWidth="9.140625" defaultRowHeight="18.75" customHeight="1"/>
  <cols>
    <col min="1" max="1" width="9.140625" style="445" customWidth="1"/>
    <col min="2" max="2" width="48.28125" style="445" customWidth="1"/>
    <col min="3" max="5" width="24.28125" style="445" customWidth="1"/>
    <col min="6" max="16384" width="9.140625" style="445" customWidth="1"/>
  </cols>
  <sheetData>
    <row r="1" spans="2:5" s="431" customFormat="1" ht="30">
      <c r="B1" s="967" t="s">
        <v>587</v>
      </c>
      <c r="C1" s="967"/>
      <c r="D1" s="967"/>
      <c r="E1" s="967"/>
    </row>
    <row r="2" spans="2:5" s="431" customFormat="1" ht="30">
      <c r="B2" s="967" t="s">
        <v>375</v>
      </c>
      <c r="C2" s="967"/>
      <c r="D2" s="967"/>
      <c r="E2" s="967"/>
    </row>
    <row r="3" spans="2:5" s="431" customFormat="1" ht="30">
      <c r="B3" s="524"/>
      <c r="C3" s="524"/>
      <c r="D3" s="524"/>
      <c r="E3" s="524"/>
    </row>
    <row r="4" spans="2:5" s="431" customFormat="1" ht="30">
      <c r="B4" s="524"/>
      <c r="C4" s="524"/>
      <c r="D4" s="524"/>
      <c r="E4" s="524"/>
    </row>
    <row r="5" spans="2:5" s="437" customFormat="1" ht="24">
      <c r="B5" s="432" t="s">
        <v>29</v>
      </c>
      <c r="C5" s="432"/>
      <c r="D5" s="968"/>
      <c r="E5" s="968"/>
    </row>
    <row r="6" spans="2:5" s="437" customFormat="1" ht="24">
      <c r="B6" s="432" t="s">
        <v>193</v>
      </c>
      <c r="C6" s="432"/>
      <c r="D6" s="433"/>
      <c r="E6" s="433"/>
    </row>
    <row r="7" spans="2:5" s="437" customFormat="1" ht="24">
      <c r="B7" s="438"/>
      <c r="C7" s="438"/>
      <c r="D7" s="433"/>
      <c r="E7" s="433"/>
    </row>
    <row r="8" spans="5:14" ht="18" customHeight="1">
      <c r="E8" s="531" t="s">
        <v>12</v>
      </c>
      <c r="N8" s="450"/>
    </row>
    <row r="9" spans="2:5" s="452" customFormat="1" ht="55.5" customHeight="1">
      <c r="B9" s="451" t="s">
        <v>376</v>
      </c>
      <c r="C9" s="451" t="s">
        <v>21</v>
      </c>
      <c r="D9" s="466" t="s">
        <v>19</v>
      </c>
      <c r="E9" s="451" t="s">
        <v>24</v>
      </c>
    </row>
    <row r="10" spans="2:5" s="452" customFormat="1" ht="33" customHeight="1" thickBot="1">
      <c r="B10" s="532" t="s">
        <v>23</v>
      </c>
      <c r="C10" s="533">
        <f>SUM(C11:C12)</f>
        <v>0</v>
      </c>
      <c r="D10" s="533">
        <f>SUM(D11:D12)</f>
        <v>0</v>
      </c>
      <c r="E10" s="533">
        <f>C10-D10</f>
        <v>0</v>
      </c>
    </row>
    <row r="11" spans="2:5" ht="33" customHeight="1" thickTop="1">
      <c r="B11" s="534" t="s">
        <v>379</v>
      </c>
      <c r="C11" s="544"/>
      <c r="D11" s="536"/>
      <c r="E11" s="537">
        <f>C11-D11</f>
        <v>0</v>
      </c>
    </row>
    <row r="12" spans="2:5" ht="33" customHeight="1">
      <c r="B12" s="538" t="s">
        <v>380</v>
      </c>
      <c r="C12" s="461"/>
      <c r="D12" s="539"/>
      <c r="E12" s="540">
        <f>C12-D12</f>
        <v>0</v>
      </c>
    </row>
    <row r="13" ht="18" customHeight="1"/>
    <row r="14" spans="2:10" ht="18" customHeight="1">
      <c r="B14" s="545" t="s">
        <v>414</v>
      </c>
      <c r="C14" s="545"/>
      <c r="D14" s="545"/>
      <c r="E14" s="545"/>
      <c r="F14" s="545"/>
      <c r="G14" s="545"/>
      <c r="H14" s="545"/>
      <c r="I14" s="545"/>
      <c r="J14" s="545"/>
    </row>
    <row r="15" spans="2:10" ht="18" customHeight="1">
      <c r="B15" s="546" t="s">
        <v>407</v>
      </c>
      <c r="C15" s="546"/>
      <c r="D15" s="546"/>
      <c r="E15" s="546"/>
      <c r="F15" s="546"/>
      <c r="G15" s="546"/>
      <c r="H15" s="546"/>
      <c r="I15" s="546"/>
      <c r="J15" s="546"/>
    </row>
    <row r="16" spans="2:10" ht="18" customHeight="1">
      <c r="B16" s="545" t="s">
        <v>408</v>
      </c>
      <c r="C16" s="545"/>
      <c r="D16" s="545"/>
      <c r="E16" s="545"/>
      <c r="F16" s="545"/>
      <c r="G16" s="545"/>
      <c r="H16" s="545"/>
      <c r="I16" s="545"/>
      <c r="J16" s="545"/>
    </row>
    <row r="17" ht="18" customHeight="1"/>
    <row r="18" ht="18" customHeight="1"/>
  </sheetData>
  <sheetProtection/>
  <mergeCells count="3">
    <mergeCell ref="B1:E1"/>
    <mergeCell ref="B2:E2"/>
    <mergeCell ref="D5:E5"/>
  </mergeCells>
  <printOptions horizontalCentered="1"/>
  <pageMargins left="0.4724409448818898" right="0.4724409448818898" top="0.62" bottom="0.43" header="0.3937007874015748" footer="0.31"/>
  <pageSetup fitToHeight="100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M24"/>
  <sheetViews>
    <sheetView showGridLines="0" zoomScale="87" zoomScaleNormal="87" workbookViewId="0" topLeftCell="A1">
      <selection activeCell="E24" sqref="E24"/>
    </sheetView>
  </sheetViews>
  <sheetFormatPr defaultColWidth="8.00390625" defaultRowHeight="12.75"/>
  <cols>
    <col min="1" max="2" width="8.00390625" style="198" customWidth="1"/>
    <col min="3" max="3" width="36.7109375" style="198" customWidth="1"/>
    <col min="4" max="6" width="14.140625" style="198" customWidth="1"/>
    <col min="7" max="7" width="15.140625" style="198" customWidth="1"/>
    <col min="8" max="8" width="15.7109375" style="198" customWidth="1"/>
    <col min="9" max="10" width="14.57421875" style="198" customWidth="1"/>
    <col min="11" max="11" width="34.421875" style="198" customWidth="1"/>
    <col min="12" max="16384" width="8.00390625" style="198" customWidth="1"/>
  </cols>
  <sheetData>
    <row r="1" spans="1:11" ht="36">
      <c r="A1" s="1121" t="s">
        <v>588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</row>
    <row r="2" spans="1:11" ht="36">
      <c r="A2" s="1121" t="s">
        <v>415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</row>
    <row r="3" spans="1:3" ht="30" customHeight="1">
      <c r="A3" s="197" t="s">
        <v>164</v>
      </c>
      <c r="B3" s="197"/>
      <c r="C3" s="197"/>
    </row>
    <row r="4" spans="1:11" ht="20.25" customHeight="1">
      <c r="A4" s="80" t="s">
        <v>195</v>
      </c>
      <c r="B4" s="80"/>
      <c r="C4" s="80"/>
      <c r="K4" s="130" t="s">
        <v>12</v>
      </c>
    </row>
    <row r="5" spans="1:11" s="199" customFormat="1" ht="35.25" customHeight="1">
      <c r="A5" s="1122" t="s">
        <v>349</v>
      </c>
      <c r="B5" s="1123"/>
      <c r="C5" s="1128" t="s">
        <v>320</v>
      </c>
      <c r="D5" s="1129" t="s">
        <v>314</v>
      </c>
      <c r="E5" s="1130"/>
      <c r="F5" s="1129" t="s">
        <v>363</v>
      </c>
      <c r="G5" s="1130"/>
      <c r="H5" s="1131" t="s">
        <v>561</v>
      </c>
      <c r="I5" s="1132"/>
      <c r="J5" s="1133"/>
      <c r="K5" s="1128" t="s">
        <v>112</v>
      </c>
    </row>
    <row r="6" spans="1:11" s="199" customFormat="1" ht="21.75" customHeight="1">
      <c r="A6" s="1124"/>
      <c r="B6" s="1125"/>
      <c r="C6" s="1128"/>
      <c r="D6" s="275" t="s">
        <v>180</v>
      </c>
      <c r="E6" s="275" t="s">
        <v>22</v>
      </c>
      <c r="F6" s="275" t="s">
        <v>180</v>
      </c>
      <c r="G6" s="1114" t="s">
        <v>658</v>
      </c>
      <c r="H6" s="1116" t="s">
        <v>21</v>
      </c>
      <c r="I6" s="1118" t="s">
        <v>19</v>
      </c>
      <c r="J6" s="1118" t="s">
        <v>40</v>
      </c>
      <c r="K6" s="1128"/>
    </row>
    <row r="7" spans="1:11" s="199" customFormat="1" ht="21.75" customHeight="1">
      <c r="A7" s="1126"/>
      <c r="B7" s="1127"/>
      <c r="C7" s="1128"/>
      <c r="D7" s="276"/>
      <c r="E7" s="276"/>
      <c r="F7" s="276"/>
      <c r="G7" s="1115"/>
      <c r="H7" s="1117"/>
      <c r="I7" s="1119"/>
      <c r="J7" s="1119"/>
      <c r="K7" s="1128"/>
    </row>
    <row r="8" spans="1:11" s="199" customFormat="1" ht="24" customHeight="1" thickBot="1">
      <c r="A8" s="498" t="s">
        <v>347</v>
      </c>
      <c r="B8" s="498" t="s">
        <v>348</v>
      </c>
      <c r="C8" s="131" t="s">
        <v>23</v>
      </c>
      <c r="D8" s="131"/>
      <c r="E8" s="131"/>
      <c r="F8" s="131"/>
      <c r="G8" s="131"/>
      <c r="H8" s="131"/>
      <c r="I8" s="131"/>
      <c r="J8" s="131"/>
      <c r="K8" s="200"/>
    </row>
    <row r="9" spans="1:13" ht="24" customHeight="1" thickBot="1" thickTop="1">
      <c r="A9" s="499"/>
      <c r="B9" s="499"/>
      <c r="C9" s="132" t="s">
        <v>100</v>
      </c>
      <c r="D9" s="277"/>
      <c r="E9" s="277"/>
      <c r="F9" s="277"/>
      <c r="G9" s="277"/>
      <c r="H9" s="277"/>
      <c r="I9" s="277"/>
      <c r="J9" s="277"/>
      <c r="K9" s="201"/>
      <c r="M9" s="202"/>
    </row>
    <row r="10" spans="1:11" ht="23.25" customHeight="1" thickTop="1">
      <c r="A10" s="500"/>
      <c r="B10" s="500"/>
      <c r="C10" s="201" t="s">
        <v>321</v>
      </c>
      <c r="D10" s="201"/>
      <c r="E10" s="201"/>
      <c r="F10" s="201"/>
      <c r="G10" s="201"/>
      <c r="H10" s="201"/>
      <c r="I10" s="201"/>
      <c r="J10" s="201"/>
      <c r="K10" s="201"/>
    </row>
    <row r="11" spans="1:11" ht="18" customHeight="1">
      <c r="A11" s="201"/>
      <c r="B11" s="201"/>
      <c r="C11" s="201" t="s">
        <v>220</v>
      </c>
      <c r="D11" s="201"/>
      <c r="E11" s="201"/>
      <c r="F11" s="201"/>
      <c r="G11" s="201"/>
      <c r="H11" s="201"/>
      <c r="I11" s="201"/>
      <c r="J11" s="201"/>
      <c r="K11" s="201"/>
    </row>
    <row r="12" spans="1:11" ht="23.25" customHeight="1">
      <c r="A12" s="201"/>
      <c r="B12" s="201"/>
      <c r="C12" s="201" t="s">
        <v>322</v>
      </c>
      <c r="D12" s="201"/>
      <c r="E12" s="201"/>
      <c r="F12" s="201"/>
      <c r="G12" s="201"/>
      <c r="H12" s="201"/>
      <c r="I12" s="201"/>
      <c r="J12" s="201"/>
      <c r="K12" s="201"/>
    </row>
    <row r="13" spans="1:11" ht="18" customHeight="1">
      <c r="A13" s="201"/>
      <c r="B13" s="201"/>
      <c r="C13" s="201" t="s">
        <v>220</v>
      </c>
      <c r="D13" s="201"/>
      <c r="E13" s="201"/>
      <c r="F13" s="201"/>
      <c r="G13" s="201"/>
      <c r="H13" s="201"/>
      <c r="I13" s="201"/>
      <c r="J13" s="201"/>
      <c r="K13" s="133"/>
    </row>
    <row r="14" spans="1:11" ht="18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</row>
    <row r="15" spans="1:11" ht="18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ht="18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11" ht="18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ht="18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</row>
    <row r="19" spans="3:8" ht="18" customHeight="1">
      <c r="C19" s="204"/>
      <c r="D19" s="204"/>
      <c r="E19" s="204"/>
      <c r="F19" s="204"/>
      <c r="G19" s="204"/>
      <c r="H19" s="204"/>
    </row>
    <row r="20" spans="3:11" ht="18" customHeight="1">
      <c r="C20" s="1120" t="s">
        <v>319</v>
      </c>
      <c r="D20" s="1120"/>
      <c r="E20" s="1120"/>
      <c r="F20" s="1120"/>
      <c r="G20" s="1120"/>
      <c r="H20" s="1120"/>
      <c r="I20" s="1120"/>
      <c r="J20" s="1120"/>
      <c r="K20" s="1120"/>
    </row>
    <row r="21" spans="3:11" ht="18" customHeight="1">
      <c r="C21" s="1120" t="s">
        <v>317</v>
      </c>
      <c r="D21" s="1120"/>
      <c r="E21" s="1120"/>
      <c r="F21" s="1120"/>
      <c r="G21" s="1120"/>
      <c r="H21" s="1120"/>
      <c r="I21" s="1120"/>
      <c r="J21" s="1120"/>
      <c r="K21" s="1120"/>
    </row>
    <row r="22" spans="3:11" ht="18" customHeight="1">
      <c r="C22" s="1120" t="s">
        <v>316</v>
      </c>
      <c r="D22" s="1120"/>
      <c r="E22" s="1120"/>
      <c r="F22" s="1120"/>
      <c r="G22" s="1120"/>
      <c r="H22" s="1120"/>
      <c r="I22" s="1120"/>
      <c r="J22" s="1120"/>
      <c r="K22" s="1120"/>
    </row>
    <row r="23" spans="4:11" ht="18" customHeight="1">
      <c r="D23" s="274" t="s">
        <v>163</v>
      </c>
      <c r="E23" s="274"/>
      <c r="F23" s="274"/>
      <c r="G23" s="274"/>
      <c r="H23" s="274"/>
      <c r="I23" s="274"/>
      <c r="J23" s="274"/>
      <c r="K23" s="274"/>
    </row>
    <row r="24" spans="4:11" ht="18" customHeight="1">
      <c r="D24" s="274"/>
      <c r="E24" s="274"/>
      <c r="F24" s="274"/>
      <c r="G24" s="274"/>
      <c r="H24" s="274"/>
      <c r="I24" s="274"/>
      <c r="J24" s="274"/>
      <c r="K24" s="274"/>
    </row>
  </sheetData>
  <sheetProtection/>
  <mergeCells count="15">
    <mergeCell ref="G6:G7"/>
    <mergeCell ref="H6:H7"/>
    <mergeCell ref="I6:I7"/>
    <mergeCell ref="J6:J7"/>
    <mergeCell ref="C20:K20"/>
    <mergeCell ref="C21:K21"/>
    <mergeCell ref="C22:K22"/>
    <mergeCell ref="A1:K1"/>
    <mergeCell ref="A2:K2"/>
    <mergeCell ref="A5:B7"/>
    <mergeCell ref="C5:C7"/>
    <mergeCell ref="D5:E5"/>
    <mergeCell ref="F5:G5"/>
    <mergeCell ref="H5:J5"/>
    <mergeCell ref="K5:K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M24"/>
  <sheetViews>
    <sheetView showGridLines="0" zoomScale="87" zoomScaleNormal="87" workbookViewId="0" topLeftCell="A1">
      <selection activeCell="G6" sqref="G6:G7"/>
    </sheetView>
  </sheetViews>
  <sheetFormatPr defaultColWidth="8.00390625" defaultRowHeight="12.75"/>
  <cols>
    <col min="1" max="2" width="8.00390625" style="198" customWidth="1"/>
    <col min="3" max="3" width="36.7109375" style="198" customWidth="1"/>
    <col min="4" max="6" width="14.140625" style="198" customWidth="1"/>
    <col min="7" max="7" width="15.140625" style="198" customWidth="1"/>
    <col min="8" max="8" width="15.7109375" style="198" customWidth="1"/>
    <col min="9" max="10" width="14.57421875" style="198" customWidth="1"/>
    <col min="11" max="11" width="34.421875" style="198" customWidth="1"/>
    <col min="12" max="16384" width="8.00390625" style="198" customWidth="1"/>
  </cols>
  <sheetData>
    <row r="1" spans="1:11" ht="36">
      <c r="A1" s="1121" t="s">
        <v>588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</row>
    <row r="2" spans="1:11" ht="36">
      <c r="A2" s="1121" t="s">
        <v>416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</row>
    <row r="3" spans="1:3" ht="30" customHeight="1">
      <c r="A3" s="197" t="s">
        <v>164</v>
      </c>
      <c r="B3" s="197"/>
      <c r="C3" s="197"/>
    </row>
    <row r="4" spans="1:11" ht="20.25" customHeight="1">
      <c r="A4" s="80" t="s">
        <v>195</v>
      </c>
      <c r="B4" s="80"/>
      <c r="C4" s="80"/>
      <c r="K4" s="130" t="s">
        <v>12</v>
      </c>
    </row>
    <row r="5" spans="1:11" s="199" customFormat="1" ht="35.25" customHeight="1">
      <c r="A5" s="1122" t="s">
        <v>349</v>
      </c>
      <c r="B5" s="1123"/>
      <c r="C5" s="1128" t="s">
        <v>320</v>
      </c>
      <c r="D5" s="1129" t="s">
        <v>314</v>
      </c>
      <c r="E5" s="1130"/>
      <c r="F5" s="1129" t="s">
        <v>363</v>
      </c>
      <c r="G5" s="1130"/>
      <c r="H5" s="1131" t="s">
        <v>561</v>
      </c>
      <c r="I5" s="1132"/>
      <c r="J5" s="1133"/>
      <c r="K5" s="1128" t="s">
        <v>112</v>
      </c>
    </row>
    <row r="6" spans="1:11" s="199" customFormat="1" ht="21.75" customHeight="1">
      <c r="A6" s="1124"/>
      <c r="B6" s="1125"/>
      <c r="C6" s="1128"/>
      <c r="D6" s="275" t="s">
        <v>180</v>
      </c>
      <c r="E6" s="275" t="s">
        <v>22</v>
      </c>
      <c r="F6" s="275" t="s">
        <v>180</v>
      </c>
      <c r="G6" s="1114" t="s">
        <v>658</v>
      </c>
      <c r="H6" s="1116" t="s">
        <v>21</v>
      </c>
      <c r="I6" s="1118" t="s">
        <v>19</v>
      </c>
      <c r="J6" s="1118" t="s">
        <v>40</v>
      </c>
      <c r="K6" s="1128"/>
    </row>
    <row r="7" spans="1:11" s="199" customFormat="1" ht="21.75" customHeight="1">
      <c r="A7" s="1126"/>
      <c r="B7" s="1127"/>
      <c r="C7" s="1128"/>
      <c r="D7" s="276"/>
      <c r="E7" s="276"/>
      <c r="F7" s="276"/>
      <c r="G7" s="1115"/>
      <c r="H7" s="1117"/>
      <c r="I7" s="1119"/>
      <c r="J7" s="1119"/>
      <c r="K7" s="1128"/>
    </row>
    <row r="8" spans="1:11" s="199" customFormat="1" ht="24" customHeight="1" thickBot="1">
      <c r="A8" s="498" t="s">
        <v>347</v>
      </c>
      <c r="B8" s="498" t="s">
        <v>348</v>
      </c>
      <c r="C8" s="131" t="s">
        <v>23</v>
      </c>
      <c r="D8" s="131"/>
      <c r="E8" s="131"/>
      <c r="F8" s="131"/>
      <c r="G8" s="131"/>
      <c r="H8" s="131"/>
      <c r="I8" s="131"/>
      <c r="J8" s="131"/>
      <c r="K8" s="200"/>
    </row>
    <row r="9" spans="1:13" ht="24" customHeight="1" thickBot="1" thickTop="1">
      <c r="A9" s="499"/>
      <c r="B9" s="499"/>
      <c r="C9" s="132" t="s">
        <v>100</v>
      </c>
      <c r="D9" s="277"/>
      <c r="E9" s="277"/>
      <c r="F9" s="277"/>
      <c r="G9" s="277"/>
      <c r="H9" s="277"/>
      <c r="I9" s="277"/>
      <c r="J9" s="277"/>
      <c r="K9" s="201"/>
      <c r="M9" s="202"/>
    </row>
    <row r="10" spans="1:11" ht="23.25" customHeight="1" thickTop="1">
      <c r="A10" s="500"/>
      <c r="B10" s="500"/>
      <c r="C10" s="201" t="s">
        <v>321</v>
      </c>
      <c r="D10" s="201"/>
      <c r="E10" s="201"/>
      <c r="F10" s="201"/>
      <c r="G10" s="201"/>
      <c r="H10" s="201"/>
      <c r="I10" s="201"/>
      <c r="J10" s="201"/>
      <c r="K10" s="201"/>
    </row>
    <row r="11" spans="1:11" ht="18" customHeight="1">
      <c r="A11" s="201"/>
      <c r="B11" s="201"/>
      <c r="C11" s="201" t="s">
        <v>220</v>
      </c>
      <c r="D11" s="201"/>
      <c r="E11" s="201"/>
      <c r="F11" s="201"/>
      <c r="G11" s="201"/>
      <c r="H11" s="201"/>
      <c r="I11" s="201"/>
      <c r="J11" s="201"/>
      <c r="K11" s="201"/>
    </row>
    <row r="12" spans="1:11" ht="23.25" customHeight="1">
      <c r="A12" s="201"/>
      <c r="B12" s="201"/>
      <c r="C12" s="201" t="s">
        <v>322</v>
      </c>
      <c r="D12" s="201"/>
      <c r="E12" s="201"/>
      <c r="F12" s="201"/>
      <c r="G12" s="201"/>
      <c r="H12" s="201"/>
      <c r="I12" s="201"/>
      <c r="J12" s="201"/>
      <c r="K12" s="201"/>
    </row>
    <row r="13" spans="1:11" ht="18" customHeight="1">
      <c r="A13" s="201"/>
      <c r="B13" s="201"/>
      <c r="C13" s="201" t="s">
        <v>220</v>
      </c>
      <c r="D13" s="201"/>
      <c r="E13" s="201"/>
      <c r="F13" s="201"/>
      <c r="G13" s="201"/>
      <c r="H13" s="201"/>
      <c r="I13" s="201"/>
      <c r="J13" s="201"/>
      <c r="K13" s="133"/>
    </row>
    <row r="14" spans="1:11" ht="18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</row>
    <row r="15" spans="1:11" ht="18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ht="18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11" ht="18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ht="18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</row>
    <row r="19" spans="3:8" ht="18" customHeight="1">
      <c r="C19" s="204"/>
      <c r="D19" s="204"/>
      <c r="E19" s="204"/>
      <c r="F19" s="204"/>
      <c r="G19" s="204"/>
      <c r="H19" s="204"/>
    </row>
    <row r="20" spans="3:11" ht="18" customHeight="1">
      <c r="C20" s="1120" t="s">
        <v>319</v>
      </c>
      <c r="D20" s="1120"/>
      <c r="E20" s="1120"/>
      <c r="F20" s="1120"/>
      <c r="G20" s="1120"/>
      <c r="H20" s="1120"/>
      <c r="I20" s="1120"/>
      <c r="J20" s="1120"/>
      <c r="K20" s="1120"/>
    </row>
    <row r="21" spans="3:11" ht="18" customHeight="1">
      <c r="C21" s="1120" t="s">
        <v>317</v>
      </c>
      <c r="D21" s="1120"/>
      <c r="E21" s="1120"/>
      <c r="F21" s="1120"/>
      <c r="G21" s="1120"/>
      <c r="H21" s="1120"/>
      <c r="I21" s="1120"/>
      <c r="J21" s="1120"/>
      <c r="K21" s="1120"/>
    </row>
    <row r="22" spans="3:11" ht="18" customHeight="1">
      <c r="C22" s="1120" t="s">
        <v>316</v>
      </c>
      <c r="D22" s="1120"/>
      <c r="E22" s="1120"/>
      <c r="F22" s="1120"/>
      <c r="G22" s="1120"/>
      <c r="H22" s="1120"/>
      <c r="I22" s="1120"/>
      <c r="J22" s="1120"/>
      <c r="K22" s="1120"/>
    </row>
    <row r="23" spans="4:11" ht="18" customHeight="1">
      <c r="D23" s="274" t="s">
        <v>163</v>
      </c>
      <c r="E23" s="274"/>
      <c r="F23" s="274"/>
      <c r="G23" s="274"/>
      <c r="H23" s="274"/>
      <c r="I23" s="274"/>
      <c r="J23" s="274"/>
      <c r="K23" s="274"/>
    </row>
    <row r="24" spans="4:11" ht="18" customHeight="1">
      <c r="D24" s="274"/>
      <c r="E24" s="274"/>
      <c r="F24" s="274"/>
      <c r="G24" s="274"/>
      <c r="H24" s="274"/>
      <c r="I24" s="274"/>
      <c r="J24" s="274"/>
      <c r="K24" s="274"/>
    </row>
  </sheetData>
  <sheetProtection/>
  <mergeCells count="15">
    <mergeCell ref="G6:G7"/>
    <mergeCell ref="H6:H7"/>
    <mergeCell ref="I6:I7"/>
    <mergeCell ref="J6:J7"/>
    <mergeCell ref="C20:K20"/>
    <mergeCell ref="C21:K21"/>
    <mergeCell ref="C22:K22"/>
    <mergeCell ref="A1:K1"/>
    <mergeCell ref="A2:K2"/>
    <mergeCell ref="A5:B7"/>
    <mergeCell ref="C5:C7"/>
    <mergeCell ref="D5:E5"/>
    <mergeCell ref="F5:G5"/>
    <mergeCell ref="H5:J5"/>
    <mergeCell ref="K5:K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5"/>
  </sheetPr>
  <dimension ref="A1:D101"/>
  <sheetViews>
    <sheetView showGridLines="0" zoomScale="112" zoomScaleNormal="112" zoomScalePageLayoutView="0" workbookViewId="0" topLeftCell="A22">
      <selection activeCell="A4" sqref="A4:D4"/>
    </sheetView>
  </sheetViews>
  <sheetFormatPr defaultColWidth="9.140625" defaultRowHeight="12.75" outlineLevelRow="1"/>
  <cols>
    <col min="1" max="1" width="118.57421875" style="103" customWidth="1"/>
    <col min="2" max="2" width="18.28125" style="110" customWidth="1"/>
    <col min="3" max="3" width="9.140625" style="82" customWidth="1"/>
    <col min="4" max="4" width="7.7109375" style="82" customWidth="1"/>
    <col min="5" max="16384" width="9.140625" style="82" customWidth="1"/>
  </cols>
  <sheetData>
    <row r="1" spans="1:4" s="299" customFormat="1" ht="36">
      <c r="A1" s="1134" t="s">
        <v>589</v>
      </c>
      <c r="B1" s="1134"/>
      <c r="C1" s="1134"/>
      <c r="D1" s="1134"/>
    </row>
    <row r="2" spans="1:4" ht="36">
      <c r="A2" s="1134" t="s">
        <v>464</v>
      </c>
      <c r="B2" s="1134"/>
      <c r="C2" s="1134"/>
      <c r="D2" s="1134"/>
    </row>
    <row r="3" spans="1:4" ht="36">
      <c r="A3" s="638"/>
      <c r="B3" s="638"/>
      <c r="C3" s="638"/>
      <c r="D3" s="638"/>
    </row>
    <row r="4" spans="1:4" s="79" customFormat="1" ht="27">
      <c r="A4" s="1135" t="s">
        <v>627</v>
      </c>
      <c r="B4" s="1135"/>
      <c r="C4" s="1135"/>
      <c r="D4" s="1135"/>
    </row>
    <row r="5" spans="1:4" s="79" customFormat="1" ht="27" customHeight="1">
      <c r="A5" s="1136" t="s">
        <v>590</v>
      </c>
      <c r="B5" s="1136"/>
      <c r="C5" s="1136"/>
      <c r="D5" s="1136"/>
    </row>
    <row r="6" spans="1:4" s="79" customFormat="1" ht="27" customHeight="1">
      <c r="A6" s="1136" t="s">
        <v>591</v>
      </c>
      <c r="B6" s="1136"/>
      <c r="C6" s="1136"/>
      <c r="D6" s="1136"/>
    </row>
    <row r="7" spans="1:4" s="79" customFormat="1" ht="27" customHeight="1">
      <c r="A7" s="300" t="s">
        <v>513</v>
      </c>
      <c r="B7" s="300"/>
      <c r="C7" s="300"/>
      <c r="D7" s="300"/>
    </row>
    <row r="8" spans="1:4" s="79" customFormat="1" ht="27" customHeight="1">
      <c r="A8" s="1136" t="s">
        <v>456</v>
      </c>
      <c r="B8" s="1136"/>
      <c r="C8" s="1136"/>
      <c r="D8" s="1136"/>
    </row>
    <row r="9" spans="1:4" s="79" customFormat="1" ht="27" customHeight="1">
      <c r="A9" s="1136" t="s">
        <v>457</v>
      </c>
      <c r="B9" s="1136"/>
      <c r="C9" s="1136"/>
      <c r="D9" s="1136"/>
    </row>
    <row r="10" spans="1:4" s="79" customFormat="1" ht="27" customHeight="1">
      <c r="A10" s="1136" t="s">
        <v>458</v>
      </c>
      <c r="B10" s="1136"/>
      <c r="C10" s="1136"/>
      <c r="D10" s="1136"/>
    </row>
    <row r="11" spans="1:4" s="79" customFormat="1" ht="27" customHeight="1">
      <c r="A11" s="1136" t="s">
        <v>459</v>
      </c>
      <c r="B11" s="1136"/>
      <c r="C11" s="1136"/>
      <c r="D11" s="1136"/>
    </row>
    <row r="12" spans="1:4" s="79" customFormat="1" ht="27" customHeight="1">
      <c r="A12" s="1136" t="s">
        <v>460</v>
      </c>
      <c r="B12" s="1136"/>
      <c r="C12" s="1136"/>
      <c r="D12" s="1136"/>
    </row>
    <row r="13" spans="1:4" s="79" customFormat="1" ht="27" customHeight="1" outlineLevel="1">
      <c r="A13" s="1136" t="s">
        <v>592</v>
      </c>
      <c r="B13" s="1136"/>
      <c r="C13" s="1136"/>
      <c r="D13" s="1136"/>
    </row>
    <row r="14" spans="1:4" s="79" customFormat="1" ht="27" customHeight="1">
      <c r="A14" s="1136" t="s">
        <v>593</v>
      </c>
      <c r="B14" s="1136"/>
      <c r="C14" s="1136"/>
      <c r="D14" s="1136"/>
    </row>
    <row r="15" spans="1:4" s="79" customFormat="1" ht="27" customHeight="1" outlineLevel="1">
      <c r="A15" s="1136" t="s">
        <v>594</v>
      </c>
      <c r="B15" s="1136"/>
      <c r="C15" s="1136"/>
      <c r="D15" s="1136"/>
    </row>
    <row r="16" spans="1:4" s="79" customFormat="1" ht="27" customHeight="1" outlineLevel="1">
      <c r="A16" s="1136" t="s">
        <v>595</v>
      </c>
      <c r="B16" s="1136"/>
      <c r="C16" s="1136"/>
      <c r="D16" s="1136"/>
    </row>
    <row r="17" spans="1:4" s="79" customFormat="1" ht="27" customHeight="1">
      <c r="A17" s="1136" t="s">
        <v>465</v>
      </c>
      <c r="B17" s="1136"/>
      <c r="C17" s="1136"/>
      <c r="D17" s="1136"/>
    </row>
    <row r="18" spans="1:4" s="79" customFormat="1" ht="27" customHeight="1" outlineLevel="1">
      <c r="A18" s="1136" t="s">
        <v>596</v>
      </c>
      <c r="B18" s="1136"/>
      <c r="C18" s="1136"/>
      <c r="D18" s="1136"/>
    </row>
    <row r="19" spans="1:4" s="79" customFormat="1" ht="27" customHeight="1">
      <c r="A19" s="1136" t="s">
        <v>514</v>
      </c>
      <c r="B19" s="1136"/>
      <c r="C19" s="1136"/>
      <c r="D19" s="1136"/>
    </row>
    <row r="20" spans="1:4" s="79" customFormat="1" ht="27" customHeight="1">
      <c r="A20" s="1136" t="s">
        <v>461</v>
      </c>
      <c r="B20" s="1136"/>
      <c r="C20" s="1136"/>
      <c r="D20" s="1136"/>
    </row>
    <row r="21" spans="1:4" s="79" customFormat="1" ht="27" customHeight="1">
      <c r="A21" s="1136" t="s">
        <v>462</v>
      </c>
      <c r="B21" s="1136"/>
      <c r="C21" s="1136"/>
      <c r="D21" s="1136"/>
    </row>
    <row r="22" spans="1:4" s="79" customFormat="1" ht="27" customHeight="1">
      <c r="A22" s="1136" t="s">
        <v>597</v>
      </c>
      <c r="B22" s="1136"/>
      <c r="C22" s="1136"/>
      <c r="D22" s="1136"/>
    </row>
    <row r="23" spans="1:4" s="79" customFormat="1" ht="27" customHeight="1" outlineLevel="1">
      <c r="A23" s="1136" t="s">
        <v>598</v>
      </c>
      <c r="B23" s="1136"/>
      <c r="C23" s="1136"/>
      <c r="D23" s="1136"/>
    </row>
    <row r="24" spans="1:4" s="79" customFormat="1" ht="27" customHeight="1">
      <c r="A24" s="1136" t="s">
        <v>599</v>
      </c>
      <c r="B24" s="1136"/>
      <c r="C24" s="1136"/>
      <c r="D24" s="1136"/>
    </row>
    <row r="25" spans="1:4" s="79" customFormat="1" ht="27" customHeight="1" outlineLevel="1">
      <c r="A25" s="1136" t="s">
        <v>600</v>
      </c>
      <c r="B25" s="1136"/>
      <c r="C25" s="1136"/>
      <c r="D25" s="1136"/>
    </row>
    <row r="26" spans="1:4" s="79" customFormat="1" ht="27" customHeight="1">
      <c r="A26" s="1136" t="s">
        <v>196</v>
      </c>
      <c r="B26" s="1136"/>
      <c r="C26" s="1136"/>
      <c r="D26" s="1136"/>
    </row>
    <row r="27" spans="1:4" s="79" customFormat="1" ht="27" customHeight="1">
      <c r="A27" s="1136" t="s">
        <v>512</v>
      </c>
      <c r="B27" s="1136"/>
      <c r="C27" s="1136"/>
      <c r="D27" s="1136"/>
    </row>
    <row r="28" spans="1:4" s="79" customFormat="1" ht="27" customHeight="1">
      <c r="A28" s="1136"/>
      <c r="B28" s="1136"/>
      <c r="C28" s="1136"/>
      <c r="D28" s="1136"/>
    </row>
    <row r="29" spans="1:4" s="79" customFormat="1" ht="27" customHeight="1">
      <c r="A29" s="1136"/>
      <c r="B29" s="1136"/>
      <c r="C29" s="1136"/>
      <c r="D29" s="1136"/>
    </row>
    <row r="30" spans="1:4" s="79" customFormat="1" ht="27" customHeight="1" outlineLevel="1">
      <c r="A30" s="1137"/>
      <c r="B30" s="1137"/>
      <c r="C30" s="1137"/>
      <c r="D30" s="1137"/>
    </row>
    <row r="31" spans="1:4" s="79" customFormat="1" ht="27" customHeight="1">
      <c r="A31" s="1137"/>
      <c r="B31" s="1137"/>
      <c r="C31" s="1137"/>
      <c r="D31" s="1137"/>
    </row>
    <row r="32" spans="1:2" s="79" customFormat="1" ht="27" customHeight="1" outlineLevel="1">
      <c r="A32" s="296"/>
      <c r="B32" s="105"/>
    </row>
    <row r="33" spans="1:2" s="79" customFormat="1" ht="24" customHeight="1">
      <c r="A33" s="296"/>
      <c r="B33" s="105"/>
    </row>
    <row r="34" spans="1:2" s="79" customFormat="1" ht="24" customHeight="1" outlineLevel="1">
      <c r="A34" s="296"/>
      <c r="B34" s="105"/>
    </row>
    <row r="35" spans="1:2" s="79" customFormat="1" ht="24" customHeight="1">
      <c r="A35" s="296"/>
      <c r="B35" s="105"/>
    </row>
    <row r="36" spans="1:2" s="79" customFormat="1" ht="24" customHeight="1">
      <c r="A36" s="296"/>
      <c r="B36" s="105"/>
    </row>
    <row r="37" spans="1:2" s="79" customFormat="1" ht="24" customHeight="1">
      <c r="A37" s="295"/>
      <c r="B37" s="105"/>
    </row>
    <row r="38" spans="1:2" s="79" customFormat="1" ht="24" customHeight="1">
      <c r="A38" s="296"/>
      <c r="B38" s="297"/>
    </row>
    <row r="39" spans="1:2" s="79" customFormat="1" ht="24" customHeight="1">
      <c r="A39" s="296"/>
      <c r="B39" s="105"/>
    </row>
    <row r="40" spans="1:2" s="79" customFormat="1" ht="24" customHeight="1">
      <c r="A40" s="296"/>
      <c r="B40" s="105"/>
    </row>
    <row r="41" spans="1:2" s="79" customFormat="1" ht="24" customHeight="1">
      <c r="A41" s="298"/>
      <c r="B41" s="108"/>
    </row>
    <row r="42" spans="1:2" s="79" customFormat="1" ht="24" customHeight="1">
      <c r="A42" s="109"/>
      <c r="B42" s="108"/>
    </row>
    <row r="43" spans="1:2" s="79" customFormat="1" ht="24" customHeight="1">
      <c r="A43" s="109"/>
      <c r="B43" s="108"/>
    </row>
    <row r="44" spans="1:2" s="79" customFormat="1" ht="24">
      <c r="A44" s="109"/>
      <c r="B44" s="108"/>
    </row>
    <row r="45" spans="1:2" s="79" customFormat="1" ht="24">
      <c r="A45" s="109"/>
      <c r="B45" s="108"/>
    </row>
    <row r="46" spans="1:2" s="79" customFormat="1" ht="24">
      <c r="A46" s="109"/>
      <c r="B46" s="108"/>
    </row>
    <row r="47" spans="1:2" s="79" customFormat="1" ht="24">
      <c r="A47" s="109"/>
      <c r="B47" s="108"/>
    </row>
    <row r="48" spans="1:2" s="79" customFormat="1" ht="24">
      <c r="A48" s="109"/>
      <c r="B48" s="108"/>
    </row>
    <row r="49" spans="1:2" s="79" customFormat="1" ht="24">
      <c r="A49" s="109"/>
      <c r="B49" s="108"/>
    </row>
    <row r="50" spans="1:2" s="79" customFormat="1" ht="24">
      <c r="A50" s="109"/>
      <c r="B50" s="108"/>
    </row>
    <row r="51" spans="1:2" s="79" customFormat="1" ht="24">
      <c r="A51" s="109"/>
      <c r="B51" s="108"/>
    </row>
    <row r="52" spans="1:2" s="79" customFormat="1" ht="24">
      <c r="A52" s="109"/>
      <c r="B52" s="108"/>
    </row>
    <row r="53" spans="1:2" s="79" customFormat="1" ht="24">
      <c r="A53" s="109"/>
      <c r="B53" s="108"/>
    </row>
    <row r="54" spans="1:2" s="79" customFormat="1" ht="24">
      <c r="A54" s="109"/>
      <c r="B54" s="108"/>
    </row>
    <row r="55" spans="1:2" s="79" customFormat="1" ht="24">
      <c r="A55" s="109"/>
      <c r="B55" s="108"/>
    </row>
    <row r="56" spans="1:2" s="79" customFormat="1" ht="24">
      <c r="A56" s="109"/>
      <c r="B56" s="108"/>
    </row>
    <row r="57" spans="1:2" s="79" customFormat="1" ht="24">
      <c r="A57" s="109"/>
      <c r="B57" s="108"/>
    </row>
    <row r="58" spans="1:2" s="79" customFormat="1" ht="24">
      <c r="A58" s="109"/>
      <c r="B58" s="108"/>
    </row>
    <row r="59" spans="1:2" s="79" customFormat="1" ht="24">
      <c r="A59" s="109"/>
      <c r="B59" s="108"/>
    </row>
    <row r="60" spans="1:2" s="79" customFormat="1" ht="24">
      <c r="A60" s="109"/>
      <c r="B60" s="108"/>
    </row>
    <row r="61" spans="1:2" s="79" customFormat="1" ht="24">
      <c r="A61" s="109"/>
      <c r="B61" s="108"/>
    </row>
    <row r="62" spans="1:2" s="79" customFormat="1" ht="24">
      <c r="A62" s="109"/>
      <c r="B62" s="108"/>
    </row>
    <row r="63" spans="1:2" s="79" customFormat="1" ht="24">
      <c r="A63" s="109"/>
      <c r="B63" s="108"/>
    </row>
    <row r="64" spans="1:2" s="79" customFormat="1" ht="24">
      <c r="A64" s="109"/>
      <c r="B64" s="108"/>
    </row>
    <row r="65" spans="1:2" s="79" customFormat="1" ht="24">
      <c r="A65" s="109"/>
      <c r="B65" s="108"/>
    </row>
    <row r="66" spans="1:2" s="79" customFormat="1" ht="24">
      <c r="A66" s="109"/>
      <c r="B66" s="108"/>
    </row>
    <row r="67" spans="1:2" s="79" customFormat="1" ht="24">
      <c r="A67" s="109"/>
      <c r="B67" s="108"/>
    </row>
    <row r="68" spans="1:2" s="79" customFormat="1" ht="24">
      <c r="A68" s="109"/>
      <c r="B68" s="108"/>
    </row>
    <row r="69" spans="1:2" s="79" customFormat="1" ht="24">
      <c r="A69" s="109"/>
      <c r="B69" s="108"/>
    </row>
    <row r="70" spans="1:2" s="79" customFormat="1" ht="24">
      <c r="A70" s="109"/>
      <c r="B70" s="108"/>
    </row>
    <row r="71" spans="1:2" s="79" customFormat="1" ht="24">
      <c r="A71" s="109"/>
      <c r="B71" s="108"/>
    </row>
    <row r="72" spans="1:2" s="79" customFormat="1" ht="24">
      <c r="A72" s="109"/>
      <c r="B72" s="108"/>
    </row>
    <row r="73" spans="1:2" s="79" customFormat="1" ht="24">
      <c r="A73" s="109"/>
      <c r="B73" s="108"/>
    </row>
    <row r="74" spans="1:2" s="79" customFormat="1" ht="24">
      <c r="A74" s="109"/>
      <c r="B74" s="108"/>
    </row>
    <row r="75" spans="1:2" s="79" customFormat="1" ht="24">
      <c r="A75" s="109"/>
      <c r="B75" s="108"/>
    </row>
    <row r="76" spans="1:2" s="79" customFormat="1" ht="24">
      <c r="A76" s="109"/>
      <c r="B76" s="108"/>
    </row>
    <row r="77" spans="1:2" s="79" customFormat="1" ht="24">
      <c r="A77" s="109"/>
      <c r="B77" s="108"/>
    </row>
    <row r="78" spans="1:2" s="79" customFormat="1" ht="24">
      <c r="A78" s="109"/>
      <c r="B78" s="108"/>
    </row>
    <row r="79" spans="1:2" s="79" customFormat="1" ht="24">
      <c r="A79" s="109"/>
      <c r="B79" s="108"/>
    </row>
    <row r="80" spans="1:2" s="79" customFormat="1" ht="24">
      <c r="A80" s="109"/>
      <c r="B80" s="108"/>
    </row>
    <row r="81" spans="1:2" s="79" customFormat="1" ht="24">
      <c r="A81" s="109"/>
      <c r="B81" s="108"/>
    </row>
    <row r="82" spans="1:2" s="79" customFormat="1" ht="24">
      <c r="A82" s="109"/>
      <c r="B82" s="108"/>
    </row>
    <row r="83" spans="1:2" s="79" customFormat="1" ht="24">
      <c r="A83" s="109"/>
      <c r="B83" s="108"/>
    </row>
    <row r="84" spans="1:2" s="79" customFormat="1" ht="24">
      <c r="A84" s="109"/>
      <c r="B84" s="108"/>
    </row>
    <row r="85" spans="1:2" s="79" customFormat="1" ht="24">
      <c r="A85" s="109"/>
      <c r="B85" s="108"/>
    </row>
    <row r="86" spans="1:2" s="79" customFormat="1" ht="24">
      <c r="A86" s="109"/>
      <c r="B86" s="108"/>
    </row>
    <row r="87" spans="1:2" s="79" customFormat="1" ht="24">
      <c r="A87" s="109"/>
      <c r="B87" s="108"/>
    </row>
    <row r="88" spans="1:2" s="79" customFormat="1" ht="24">
      <c r="A88" s="109"/>
      <c r="B88" s="108"/>
    </row>
    <row r="89" spans="1:2" s="79" customFormat="1" ht="24">
      <c r="A89" s="109"/>
      <c r="B89" s="108"/>
    </row>
    <row r="90" spans="1:2" s="79" customFormat="1" ht="24">
      <c r="A90" s="109"/>
      <c r="B90" s="108"/>
    </row>
    <row r="91" spans="1:2" s="79" customFormat="1" ht="24">
      <c r="A91" s="109"/>
      <c r="B91" s="108"/>
    </row>
    <row r="92" spans="1:2" s="79" customFormat="1" ht="24">
      <c r="A92" s="109"/>
      <c r="B92" s="108"/>
    </row>
    <row r="93" spans="1:2" s="79" customFormat="1" ht="24">
      <c r="A93" s="109"/>
      <c r="B93" s="108"/>
    </row>
    <row r="94" spans="1:2" s="79" customFormat="1" ht="24">
      <c r="A94" s="109"/>
      <c r="B94" s="108"/>
    </row>
    <row r="95" spans="1:2" s="79" customFormat="1" ht="24">
      <c r="A95" s="109"/>
      <c r="B95" s="108"/>
    </row>
    <row r="96" spans="1:2" s="79" customFormat="1" ht="24">
      <c r="A96" s="109"/>
      <c r="B96" s="108"/>
    </row>
    <row r="97" spans="1:2" s="79" customFormat="1" ht="24">
      <c r="A97" s="109"/>
      <c r="B97" s="108"/>
    </row>
    <row r="98" spans="1:2" s="79" customFormat="1" ht="24">
      <c r="A98" s="109"/>
      <c r="B98" s="108"/>
    </row>
    <row r="99" spans="1:2" s="79" customFormat="1" ht="24">
      <c r="A99" s="109"/>
      <c r="B99" s="108"/>
    </row>
    <row r="100" spans="1:2" s="79" customFormat="1" ht="24">
      <c r="A100" s="109"/>
      <c r="B100" s="108"/>
    </row>
    <row r="101" spans="1:2" s="79" customFormat="1" ht="24">
      <c r="A101" s="109"/>
      <c r="B101" s="108"/>
    </row>
  </sheetData>
  <sheetProtection/>
  <mergeCells count="29">
    <mergeCell ref="A25:D25"/>
    <mergeCell ref="A26:D26"/>
    <mergeCell ref="A30:D30"/>
    <mergeCell ref="A31:D31"/>
    <mergeCell ref="A19:D19"/>
    <mergeCell ref="A27:D27"/>
    <mergeCell ref="A28:D28"/>
    <mergeCell ref="A29:D29"/>
    <mergeCell ref="A15:D15"/>
    <mergeCell ref="A16:D16"/>
    <mergeCell ref="A17:D17"/>
    <mergeCell ref="A18:D18"/>
    <mergeCell ref="A23:D23"/>
    <mergeCell ref="A24:D24"/>
    <mergeCell ref="A20:D20"/>
    <mergeCell ref="A21:D21"/>
    <mergeCell ref="A22:D22"/>
    <mergeCell ref="A11:D11"/>
    <mergeCell ref="A13:D13"/>
    <mergeCell ref="A14:D14"/>
    <mergeCell ref="A9:D9"/>
    <mergeCell ref="A10:D10"/>
    <mergeCell ref="A12:D12"/>
    <mergeCell ref="A1:D1"/>
    <mergeCell ref="A2:D2"/>
    <mergeCell ref="A4:D4"/>
    <mergeCell ref="A5:D5"/>
    <mergeCell ref="A6:D6"/>
    <mergeCell ref="A8:D8"/>
  </mergeCells>
  <printOptions horizontalCentered="1"/>
  <pageMargins left="0.35433070866141736" right="0.15748031496062992" top="0.5511811023622047" bottom="0.2755905511811024" header="0.7086614173228347" footer="0.31496062992125984"/>
  <pageSetup fitToHeight="100" horizontalDpi="600" verticalDpi="600" orientation="portrait" paperSize="9" scale="65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FFFF"/>
  </sheetPr>
  <dimension ref="A1:P27"/>
  <sheetViews>
    <sheetView showGridLines="0" zoomScalePageLayoutView="0" workbookViewId="0" topLeftCell="A10">
      <selection activeCell="H18" sqref="H18"/>
    </sheetView>
  </sheetViews>
  <sheetFormatPr defaultColWidth="9.140625" defaultRowHeight="12.75"/>
  <cols>
    <col min="1" max="16384" width="9.140625" style="101" customWidth="1"/>
  </cols>
  <sheetData>
    <row r="1" spans="1:16" ht="36" customHeight="1">
      <c r="A1" s="646"/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</row>
    <row r="2" spans="1:16" ht="38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ht="18" customHeight="1"/>
    <row r="5" spans="1:16" ht="38.25">
      <c r="A5" s="914" t="s">
        <v>500</v>
      </c>
      <c r="B5" s="914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1"/>
    </row>
    <row r="6" ht="18" customHeight="1">
      <c r="A6" s="1"/>
    </row>
    <row r="7" ht="18" customHeight="1">
      <c r="A7" s="1"/>
    </row>
    <row r="8" ht="18" customHeight="1">
      <c r="A8" s="1"/>
    </row>
    <row r="9" ht="18" customHeight="1">
      <c r="A9" s="1"/>
    </row>
    <row r="10" ht="18" customHeight="1">
      <c r="A10" s="1"/>
    </row>
    <row r="11" spans="1:16" ht="38.25">
      <c r="A11" s="914" t="s">
        <v>499</v>
      </c>
      <c r="B11" s="914"/>
      <c r="C11" s="914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1"/>
    </row>
    <row r="12" ht="18" customHeight="1"/>
    <row r="13" spans="1:16" ht="38.25">
      <c r="A13" s="914" t="s">
        <v>0</v>
      </c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1"/>
    </row>
    <row r="14" ht="18" customHeight="1">
      <c r="A14" s="1"/>
    </row>
    <row r="15" ht="74.25" customHeight="1">
      <c r="A15" s="1"/>
    </row>
    <row r="16" spans="1:16" ht="45.75" customHeight="1">
      <c r="A16" s="914" t="s">
        <v>601</v>
      </c>
      <c r="B16" s="914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1"/>
    </row>
    <row r="17" spans="1:16" ht="38.25">
      <c r="A17" s="914" t="s">
        <v>463</v>
      </c>
      <c r="B17" s="914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1"/>
    </row>
    <row r="18" ht="71.25" customHeight="1">
      <c r="A18" s="1"/>
    </row>
    <row r="19" ht="18" customHeight="1">
      <c r="A19" s="1"/>
    </row>
    <row r="20" spans="1:16" ht="39.75" customHeight="1">
      <c r="A20" s="914" t="s">
        <v>1</v>
      </c>
      <c r="B20" s="914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1"/>
    </row>
    <row r="21" ht="18" customHeight="1">
      <c r="A21" s="1"/>
    </row>
    <row r="22" ht="18" customHeight="1">
      <c r="A22" s="1"/>
    </row>
    <row r="23" ht="18" customHeight="1">
      <c r="A23" s="1"/>
    </row>
    <row r="24" spans="1:16" ht="39" customHeight="1">
      <c r="A24" s="914" t="s">
        <v>156</v>
      </c>
      <c r="B24" s="914"/>
      <c r="C24" s="914"/>
      <c r="D24" s="914"/>
      <c r="E24" s="914"/>
      <c r="F24" s="914"/>
      <c r="G24" s="914"/>
      <c r="H24" s="914"/>
      <c r="I24" s="914"/>
      <c r="J24" s="914"/>
      <c r="K24" s="914"/>
      <c r="L24" s="914"/>
      <c r="M24" s="914"/>
      <c r="N24" s="914"/>
      <c r="O24" s="914"/>
      <c r="P24" s="1"/>
    </row>
    <row r="25" spans="1:16" ht="39" customHeight="1">
      <c r="A25" s="914" t="s">
        <v>157</v>
      </c>
      <c r="B25" s="914"/>
      <c r="C25" s="914"/>
      <c r="D25" s="914"/>
      <c r="E25" s="914"/>
      <c r="F25" s="914"/>
      <c r="G25" s="914"/>
      <c r="H25" s="914"/>
      <c r="I25" s="914"/>
      <c r="J25" s="914"/>
      <c r="K25" s="914"/>
      <c r="L25" s="914"/>
      <c r="M25" s="914"/>
      <c r="N25" s="914"/>
      <c r="O25" s="914"/>
      <c r="P25" s="1"/>
    </row>
    <row r="26" spans="1:16" ht="39" customHeight="1">
      <c r="A26" s="914" t="s">
        <v>369</v>
      </c>
      <c r="B26" s="914"/>
      <c r="C26" s="914"/>
      <c r="D26" s="914"/>
      <c r="E26" s="914"/>
      <c r="F26" s="914"/>
      <c r="G26" s="914"/>
      <c r="H26" s="914"/>
      <c r="I26" s="914"/>
      <c r="J26" s="914"/>
      <c r="K26" s="914"/>
      <c r="L26" s="914"/>
      <c r="M26" s="914"/>
      <c r="N26" s="914"/>
      <c r="O26" s="914"/>
      <c r="P26" s="1"/>
    </row>
    <row r="27" spans="1:16" ht="38.25">
      <c r="A27" s="914" t="s">
        <v>370</v>
      </c>
      <c r="B27" s="914"/>
      <c r="C27" s="914"/>
      <c r="D27" s="914"/>
      <c r="E27" s="914"/>
      <c r="F27" s="914"/>
      <c r="G27" s="914"/>
      <c r="H27" s="914"/>
      <c r="I27" s="914"/>
      <c r="J27" s="914"/>
      <c r="K27" s="914"/>
      <c r="L27" s="914"/>
      <c r="M27" s="914"/>
      <c r="N27" s="914"/>
      <c r="O27" s="914"/>
      <c r="P27" s="1"/>
    </row>
  </sheetData>
  <sheetProtection/>
  <mergeCells count="10">
    <mergeCell ref="A24:O24"/>
    <mergeCell ref="A25:O25"/>
    <mergeCell ref="A26:O26"/>
    <mergeCell ref="A27:O27"/>
    <mergeCell ref="A5:O5"/>
    <mergeCell ref="A11:O11"/>
    <mergeCell ref="A13:O13"/>
    <mergeCell ref="A16:O16"/>
    <mergeCell ref="A17:O17"/>
    <mergeCell ref="A20:O20"/>
  </mergeCells>
  <printOptions horizontalCentered="1"/>
  <pageMargins left="0.15748031496062992" right="0.15748031496062992" top="0.3937007874015748" bottom="0.6299212598425197" header="0.5118110236220472" footer="0.5118110236220472"/>
  <pageSetup fitToHeight="100" horizontalDpi="600" verticalDpi="600" orientation="portrait" paperSize="9" scale="7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FFFF"/>
  </sheetPr>
  <dimension ref="A1:J36"/>
  <sheetViews>
    <sheetView showGridLines="0" zoomScale="95" zoomScaleNormal="95" zoomScalePageLayoutView="0" workbookViewId="0" topLeftCell="A25">
      <selection activeCell="E36" sqref="E36"/>
    </sheetView>
  </sheetViews>
  <sheetFormatPr defaultColWidth="9.140625" defaultRowHeight="12.75"/>
  <cols>
    <col min="1" max="1" width="6.7109375" style="264" customWidth="1"/>
    <col min="2" max="2" width="13.7109375" style="264" customWidth="1"/>
    <col min="3" max="3" width="21.00390625" style="264" customWidth="1"/>
    <col min="4" max="6" width="21.140625" style="264" customWidth="1"/>
    <col min="7" max="7" width="20.28125" style="264" customWidth="1"/>
    <col min="8" max="9" width="13.57421875" style="264" customWidth="1"/>
    <col min="10" max="10" width="29.28125" style="264" customWidth="1"/>
    <col min="11" max="16384" width="9.140625" style="264" customWidth="1"/>
  </cols>
  <sheetData>
    <row r="1" ht="27">
      <c r="G1" s="635"/>
    </row>
    <row r="2" spans="1:7" ht="33" customHeight="1">
      <c r="A2" s="1139" t="s">
        <v>601</v>
      </c>
      <c r="B2" s="1139"/>
      <c r="C2" s="1139"/>
      <c r="D2" s="1139"/>
      <c r="E2" s="1139"/>
      <c r="F2" s="1139"/>
      <c r="G2" s="1139"/>
    </row>
    <row r="3" spans="1:7" ht="33" customHeight="1">
      <c r="A3" s="1139" t="s">
        <v>471</v>
      </c>
      <c r="B3" s="1139"/>
      <c r="C3" s="1139"/>
      <c r="D3" s="1139"/>
      <c r="E3" s="1139"/>
      <c r="F3" s="1139"/>
      <c r="G3" s="1139"/>
    </row>
    <row r="4" spans="1:7" s="430" customFormat="1" ht="33" customHeight="1">
      <c r="A4" s="1140" t="s">
        <v>481</v>
      </c>
      <c r="B4" s="1140"/>
      <c r="C4" s="1140"/>
      <c r="D4" s="1140"/>
      <c r="E4" s="1140"/>
      <c r="F4" s="1140"/>
      <c r="G4" s="1140"/>
    </row>
    <row r="5" spans="1:7" s="430" customFormat="1" ht="27" customHeight="1">
      <c r="A5" s="631"/>
      <c r="B5" s="631"/>
      <c r="C5" s="631"/>
      <c r="D5" s="631"/>
      <c r="E5" s="631"/>
      <c r="F5" s="631"/>
      <c r="G5" s="631"/>
    </row>
    <row r="6" spans="2:10" s="263" customFormat="1" ht="27" customHeight="1">
      <c r="B6" s="301" t="s">
        <v>451</v>
      </c>
      <c r="C6" s="302"/>
      <c r="D6" s="303"/>
      <c r="E6" s="302"/>
      <c r="F6" s="302"/>
      <c r="G6" s="302"/>
      <c r="H6" s="303"/>
      <c r="I6" s="303"/>
      <c r="J6" s="303"/>
    </row>
    <row r="7" spans="2:10" s="263" customFormat="1" ht="27" customHeight="1">
      <c r="B7" s="302" t="s">
        <v>168</v>
      </c>
      <c r="C7" s="302"/>
      <c r="D7" s="303"/>
      <c r="E7" s="302"/>
      <c r="F7" s="302"/>
      <c r="G7" s="302"/>
      <c r="H7" s="303"/>
      <c r="I7" s="303"/>
      <c r="J7" s="303"/>
    </row>
    <row r="8" spans="2:10" s="263" customFormat="1" ht="27" customHeight="1">
      <c r="B8" s="302"/>
      <c r="C8" s="302"/>
      <c r="D8" s="303"/>
      <c r="E8" s="302"/>
      <c r="F8" s="302"/>
      <c r="G8" s="302"/>
      <c r="H8" s="303"/>
      <c r="I8" s="303"/>
      <c r="J8" s="303"/>
    </row>
    <row r="9" spans="2:10" s="263" customFormat="1" ht="27" customHeight="1">
      <c r="B9" s="306" t="s">
        <v>170</v>
      </c>
      <c r="C9" s="306"/>
      <c r="D9" s="302"/>
      <c r="E9" s="302"/>
      <c r="F9" s="302"/>
      <c r="G9" s="302"/>
      <c r="H9" s="303"/>
      <c r="I9" s="303"/>
      <c r="J9" s="303"/>
    </row>
    <row r="10" spans="2:10" s="263" customFormat="1" ht="27" customHeight="1">
      <c r="B10" s="306" t="s">
        <v>172</v>
      </c>
      <c r="C10" s="306"/>
      <c r="D10" s="302"/>
      <c r="E10" s="302"/>
      <c r="F10" s="302"/>
      <c r="G10" s="302"/>
      <c r="H10" s="303"/>
      <c r="I10" s="303"/>
      <c r="J10" s="303"/>
    </row>
    <row r="11" spans="2:10" s="263" customFormat="1" ht="27" customHeight="1">
      <c r="B11" s="306"/>
      <c r="C11" s="306"/>
      <c r="D11" s="302"/>
      <c r="E11" s="302"/>
      <c r="F11" s="302"/>
      <c r="G11" s="302"/>
      <c r="H11" s="303"/>
      <c r="I11" s="303"/>
      <c r="J11" s="303"/>
    </row>
    <row r="12" spans="2:10" s="263" customFormat="1" ht="27" customHeight="1">
      <c r="B12" s="306" t="s">
        <v>455</v>
      </c>
      <c r="C12" s="302"/>
      <c r="D12" s="302"/>
      <c r="E12" s="302"/>
      <c r="F12" s="302"/>
      <c r="G12" s="302"/>
      <c r="H12" s="303"/>
      <c r="I12" s="303"/>
      <c r="J12" s="303"/>
    </row>
    <row r="13" spans="1:10" s="263" customFormat="1" ht="27" customHeight="1">
      <c r="A13" s="1138" t="s">
        <v>472</v>
      </c>
      <c r="B13" s="1138"/>
      <c r="C13" s="1138"/>
      <c r="D13" s="1138"/>
      <c r="E13" s="1138"/>
      <c r="F13" s="1138"/>
      <c r="G13" s="1138"/>
      <c r="H13" s="303"/>
      <c r="I13" s="303"/>
      <c r="J13" s="303"/>
    </row>
    <row r="14" spans="1:10" s="263" customFormat="1" ht="27" customHeight="1">
      <c r="A14" s="1138" t="s">
        <v>473</v>
      </c>
      <c r="B14" s="1138"/>
      <c r="C14" s="1138"/>
      <c r="D14" s="1138"/>
      <c r="E14" s="1138"/>
      <c r="F14" s="1138"/>
      <c r="G14" s="1138"/>
      <c r="H14" s="303"/>
      <c r="I14" s="303"/>
      <c r="J14" s="303"/>
    </row>
    <row r="15" spans="1:7" s="263" customFormat="1" ht="27" customHeight="1">
      <c r="A15" s="1138" t="s">
        <v>474</v>
      </c>
      <c r="B15" s="1138"/>
      <c r="C15" s="1138"/>
      <c r="D15" s="1138"/>
      <c r="E15" s="1138"/>
      <c r="F15" s="1138"/>
      <c r="G15" s="1138"/>
    </row>
    <row r="16" spans="1:7" s="263" customFormat="1" ht="27" customHeight="1">
      <c r="A16" s="1138" t="s">
        <v>475</v>
      </c>
      <c r="B16" s="1138"/>
      <c r="C16" s="1138"/>
      <c r="D16" s="1138"/>
      <c r="E16" s="1138"/>
      <c r="F16" s="1138"/>
      <c r="G16" s="1138"/>
    </row>
    <row r="17" spans="2:7" s="263" customFormat="1" ht="27" customHeight="1">
      <c r="B17" s="306"/>
      <c r="C17" s="311"/>
      <c r="D17" s="302"/>
      <c r="E17" s="302"/>
      <c r="F17" s="302"/>
      <c r="G17" s="302"/>
    </row>
    <row r="18" spans="2:7" s="263" customFormat="1" ht="27" customHeight="1">
      <c r="B18" s="301" t="s">
        <v>174</v>
      </c>
      <c r="C18" s="302"/>
      <c r="D18" s="302"/>
      <c r="E18" s="302"/>
      <c r="F18" s="302"/>
      <c r="G18" s="302"/>
    </row>
    <row r="19" spans="2:7" s="263" customFormat="1" ht="27" customHeight="1">
      <c r="B19" s="302" t="s">
        <v>467</v>
      </c>
      <c r="C19" s="302"/>
      <c r="D19" s="302"/>
      <c r="E19" s="302"/>
      <c r="F19" s="302"/>
      <c r="G19" s="302"/>
    </row>
    <row r="20" spans="2:7" s="263" customFormat="1" ht="27" customHeight="1">
      <c r="B20" s="302" t="s">
        <v>469</v>
      </c>
      <c r="C20" s="302"/>
      <c r="D20" s="302"/>
      <c r="E20" s="302"/>
      <c r="F20" s="302"/>
      <c r="G20" s="302"/>
    </row>
    <row r="21" spans="2:7" s="263" customFormat="1" ht="27" customHeight="1">
      <c r="B21" s="302" t="s">
        <v>470</v>
      </c>
      <c r="C21" s="302"/>
      <c r="D21" s="302"/>
      <c r="E21" s="302"/>
      <c r="F21" s="302"/>
      <c r="G21" s="302"/>
    </row>
    <row r="22" spans="2:7" s="263" customFormat="1" ht="27" customHeight="1">
      <c r="B22" s="302" t="s">
        <v>468</v>
      </c>
      <c r="C22" s="302"/>
      <c r="D22" s="302"/>
      <c r="E22" s="302"/>
      <c r="F22" s="302"/>
      <c r="G22" s="302"/>
    </row>
    <row r="23" spans="2:7" s="263" customFormat="1" ht="27" customHeight="1">
      <c r="B23" s="302"/>
      <c r="C23" s="302"/>
      <c r="D23" s="302"/>
      <c r="E23" s="302"/>
      <c r="F23" s="302"/>
      <c r="G23" s="302"/>
    </row>
    <row r="24" spans="2:7" s="263" customFormat="1" ht="27" customHeight="1">
      <c r="B24" s="301" t="s">
        <v>447</v>
      </c>
      <c r="C24" s="302"/>
      <c r="D24" s="302"/>
      <c r="E24" s="302"/>
      <c r="F24" s="302"/>
      <c r="G24" s="302"/>
    </row>
    <row r="25" spans="2:7" s="263" customFormat="1" ht="27" customHeight="1">
      <c r="B25" s="302" t="s">
        <v>466</v>
      </c>
      <c r="C25" s="302"/>
      <c r="D25" s="302"/>
      <c r="E25" s="302"/>
      <c r="F25" s="302"/>
      <c r="G25" s="302"/>
    </row>
    <row r="26" spans="2:7" s="263" customFormat="1" ht="27" customHeight="1">
      <c r="B26" s="302" t="s">
        <v>466</v>
      </c>
      <c r="C26" s="302"/>
      <c r="D26" s="302"/>
      <c r="E26" s="302"/>
      <c r="F26" s="302"/>
      <c r="G26" s="302"/>
    </row>
    <row r="27" spans="2:7" s="263" customFormat="1" ht="27" customHeight="1">
      <c r="B27" s="302" t="s">
        <v>466</v>
      </c>
      <c r="C27" s="302"/>
      <c r="D27" s="302"/>
      <c r="E27" s="302"/>
      <c r="F27" s="302"/>
      <c r="G27" s="302"/>
    </row>
    <row r="28" spans="2:7" s="263" customFormat="1" ht="27" customHeight="1">
      <c r="B28" s="301"/>
      <c r="C28" s="302"/>
      <c r="D28" s="302"/>
      <c r="E28" s="302"/>
      <c r="F28" s="302"/>
      <c r="G28" s="302"/>
    </row>
    <row r="29" s="263" customFormat="1" ht="27" customHeight="1">
      <c r="B29" s="304" t="s">
        <v>483</v>
      </c>
    </row>
    <row r="30" spans="4:7" s="263" customFormat="1" ht="27" customHeight="1">
      <c r="D30" s="307" t="s">
        <v>368</v>
      </c>
      <c r="E30" s="307" t="s">
        <v>602</v>
      </c>
      <c r="F30" s="307" t="s">
        <v>175</v>
      </c>
      <c r="G30" s="307" t="s">
        <v>104</v>
      </c>
    </row>
    <row r="31" spans="2:7" s="263" customFormat="1" ht="27" customHeight="1">
      <c r="B31" s="263" t="s">
        <v>484</v>
      </c>
      <c r="D31" s="307" t="s">
        <v>476</v>
      </c>
      <c r="E31" s="307" t="s">
        <v>476</v>
      </c>
      <c r="F31" s="307" t="s">
        <v>476</v>
      </c>
      <c r="G31" s="307" t="s">
        <v>476</v>
      </c>
    </row>
    <row r="32" spans="2:7" s="263" customFormat="1" ht="27" customHeight="1">
      <c r="B32" s="263" t="s">
        <v>485</v>
      </c>
      <c r="D32" s="307" t="s">
        <v>476</v>
      </c>
      <c r="E32" s="307" t="s">
        <v>476</v>
      </c>
      <c r="F32" s="307" t="s">
        <v>476</v>
      </c>
      <c r="G32" s="307" t="s">
        <v>476</v>
      </c>
    </row>
    <row r="33" s="263" customFormat="1" ht="27" customHeight="1">
      <c r="B33" s="263" t="s">
        <v>417</v>
      </c>
    </row>
    <row r="34" spans="4:7" s="263" customFormat="1" ht="27" customHeight="1" thickBot="1">
      <c r="D34" s="315"/>
      <c r="E34" s="315"/>
      <c r="F34" s="315"/>
      <c r="G34" s="315"/>
    </row>
    <row r="35" spans="4:7" s="263" customFormat="1" ht="27" customHeight="1" thickTop="1">
      <c r="D35" s="302"/>
      <c r="E35" s="302"/>
      <c r="F35" s="302"/>
      <c r="G35" s="302"/>
    </row>
    <row r="36" spans="4:7" s="263" customFormat="1" ht="27" customHeight="1">
      <c r="D36" s="302"/>
      <c r="E36" s="302"/>
      <c r="F36" s="302"/>
      <c r="G36" s="635" t="s">
        <v>477</v>
      </c>
    </row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</sheetData>
  <sheetProtection/>
  <mergeCells count="7">
    <mergeCell ref="A16:G16"/>
    <mergeCell ref="A2:G2"/>
    <mergeCell ref="A3:G3"/>
    <mergeCell ref="A4:G4"/>
    <mergeCell ref="A13:G13"/>
    <mergeCell ref="A14:G14"/>
    <mergeCell ref="A15:G15"/>
  </mergeCells>
  <printOptions horizontalCentered="1"/>
  <pageMargins left="0.15748031496062992" right="0.1968503937007874" top="0.3937007874015748" bottom="0.5118110236220472" header="0.5511811023622047" footer="0.35433070866141736"/>
  <pageSetup fitToHeight="100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C100"/>
  <sheetViews>
    <sheetView showGridLines="0" zoomScalePageLayoutView="0" workbookViewId="0" topLeftCell="A1">
      <selection activeCell="B10" sqref="B10"/>
    </sheetView>
  </sheetViews>
  <sheetFormatPr defaultColWidth="9.140625" defaultRowHeight="12.75" outlineLevelRow="1"/>
  <cols>
    <col min="1" max="1" width="3.57421875" style="2" customWidth="1"/>
    <col min="2" max="2" width="118.57421875" style="3" customWidth="1"/>
    <col min="3" max="3" width="18.28125" style="10" customWidth="1"/>
    <col min="4" max="16384" width="9.140625" style="2" customWidth="1"/>
  </cols>
  <sheetData>
    <row r="1" spans="2:3" ht="34.5" customHeight="1">
      <c r="B1" s="916" t="s">
        <v>2</v>
      </c>
      <c r="C1" s="916"/>
    </row>
    <row r="2" ht="36.75" customHeight="1">
      <c r="C2" s="19" t="s">
        <v>3</v>
      </c>
    </row>
    <row r="3" ht="17.25">
      <c r="C3" s="11"/>
    </row>
    <row r="4" spans="2:3" s="14" customFormat="1" ht="29.25" customHeight="1">
      <c r="B4" s="12" t="e">
        <f>'1.รายนาม'!#REF!</f>
        <v>#REF!</v>
      </c>
      <c r="C4" s="13"/>
    </row>
    <row r="5" spans="2:3" s="14" customFormat="1" ht="29.25" customHeight="1">
      <c r="B5" s="15" t="e">
        <f>#REF!</f>
        <v>#REF!</v>
      </c>
      <c r="C5" s="16"/>
    </row>
    <row r="6" spans="2:3" s="14" customFormat="1" ht="29.25" customHeight="1">
      <c r="B6" s="15" t="e">
        <f>#REF!</f>
        <v>#REF!</v>
      </c>
      <c r="C6" s="16"/>
    </row>
    <row r="7" spans="2:3" s="14" customFormat="1" ht="29.25" customHeight="1">
      <c r="B7" s="15" t="e">
        <f>#REF!</f>
        <v>#REF!</v>
      </c>
      <c r="C7" s="13"/>
    </row>
    <row r="8" spans="2:3" s="14" customFormat="1" ht="29.25" customHeight="1">
      <c r="B8" s="15" t="e">
        <f>#REF!</f>
        <v>#REF!</v>
      </c>
      <c r="C8" s="16"/>
    </row>
    <row r="9" spans="2:3" s="14" customFormat="1" ht="29.25" customHeight="1">
      <c r="B9" s="15" t="e">
        <f>#REF!</f>
        <v>#REF!</v>
      </c>
      <c r="C9" s="13"/>
    </row>
    <row r="10" spans="2:3" s="14" customFormat="1" ht="29.25" customHeight="1">
      <c r="B10" s="15" t="e">
        <f>#REF!</f>
        <v>#REF!</v>
      </c>
      <c r="C10" s="13"/>
    </row>
    <row r="11" spans="2:3" s="14" customFormat="1" ht="29.25" customHeight="1">
      <c r="B11" s="12" t="e">
        <f>#REF!</f>
        <v>#REF!</v>
      </c>
      <c r="C11" s="13"/>
    </row>
    <row r="12" spans="2:3" s="14" customFormat="1" ht="29.25" customHeight="1">
      <c r="B12" s="17" t="e">
        <f>#REF!</f>
        <v>#REF!</v>
      </c>
      <c r="C12" s="13"/>
    </row>
    <row r="13" spans="2:3" s="14" customFormat="1" ht="29.25" customHeight="1" hidden="1" outlineLevel="1">
      <c r="B13" s="17" t="e">
        <f>#REF!</f>
        <v>#REF!</v>
      </c>
      <c r="C13" s="13"/>
    </row>
    <row r="14" spans="2:3" s="14" customFormat="1" ht="29.25" customHeight="1" collapsed="1">
      <c r="B14" s="17" t="e">
        <f>#REF!</f>
        <v>#REF!</v>
      </c>
      <c r="C14" s="13"/>
    </row>
    <row r="15" spans="2:3" s="14" customFormat="1" ht="29.25" customHeight="1" hidden="1" outlineLevel="1">
      <c r="B15" s="17" t="e">
        <f>#REF!</f>
        <v>#REF!</v>
      </c>
      <c r="C15" s="13"/>
    </row>
    <row r="16" spans="2:3" s="14" customFormat="1" ht="29.25" customHeight="1" hidden="1" outlineLevel="1">
      <c r="B16" s="17" t="e">
        <f>#REF!</f>
        <v>#REF!</v>
      </c>
      <c r="C16" s="13"/>
    </row>
    <row r="17" spans="2:3" s="14" customFormat="1" ht="29.25" customHeight="1" collapsed="1">
      <c r="B17" s="17" t="e">
        <f>#REF!</f>
        <v>#REF!</v>
      </c>
      <c r="C17" s="13"/>
    </row>
    <row r="18" spans="2:3" s="14" customFormat="1" ht="29.25" customHeight="1" hidden="1" outlineLevel="1">
      <c r="B18" s="18" t="e">
        <f>#REF!</f>
        <v>#REF!</v>
      </c>
      <c r="C18" s="13"/>
    </row>
    <row r="19" spans="2:3" s="14" customFormat="1" ht="29.25" customHeight="1" collapsed="1">
      <c r="B19" s="17" t="e">
        <f>#REF!</f>
        <v>#REF!</v>
      </c>
      <c r="C19" s="13"/>
    </row>
    <row r="20" spans="2:3" s="14" customFormat="1" ht="29.25" customHeight="1" hidden="1" outlineLevel="1">
      <c r="B20" s="17" t="e">
        <f>#REF!</f>
        <v>#REF!</v>
      </c>
      <c r="C20" s="13"/>
    </row>
    <row r="21" spans="2:3" s="14" customFormat="1" ht="29.25" customHeight="1" collapsed="1">
      <c r="B21" s="17" t="e">
        <f>#REF!</f>
        <v>#REF!</v>
      </c>
      <c r="C21" s="13"/>
    </row>
    <row r="22" spans="2:3" s="14" customFormat="1" ht="29.25" customHeight="1" hidden="1" outlineLevel="1">
      <c r="B22" s="17" t="e">
        <f>#REF!</f>
        <v>#REF!</v>
      </c>
      <c r="C22" s="13"/>
    </row>
    <row r="23" spans="2:3" s="14" customFormat="1" ht="29.25" customHeight="1" collapsed="1">
      <c r="B23" s="17" t="e">
        <f>'8.1ค่าจ้างเหมาบริการ-แผนพื้นฐาน'!#REF!</f>
        <v>#REF!</v>
      </c>
      <c r="C23" s="13"/>
    </row>
    <row r="24" spans="2:3" s="14" customFormat="1" ht="29.25" customHeight="1">
      <c r="B24" s="17" t="e">
        <f>#REF!</f>
        <v>#REF!</v>
      </c>
      <c r="C24" s="13"/>
    </row>
    <row r="25" spans="2:3" s="14" customFormat="1" ht="29.25" customHeight="1">
      <c r="B25" s="15" t="e">
        <f>#REF!</f>
        <v>#REF!</v>
      </c>
      <c r="C25" s="13"/>
    </row>
    <row r="26" spans="2:3" s="14" customFormat="1" ht="29.25" customHeight="1">
      <c r="B26" s="17" t="e">
        <f>#REF!</f>
        <v>#REF!</v>
      </c>
      <c r="C26" s="16"/>
    </row>
    <row r="27" spans="2:3" s="14" customFormat="1" ht="29.25" customHeight="1">
      <c r="B27" s="17" t="e">
        <f>'11.1สรุปค่าสาธารณู-แผนพื้นฐาน'!#REF!</f>
        <v>#REF!</v>
      </c>
      <c r="C27" s="13"/>
    </row>
    <row r="28" spans="2:3" s="14" customFormat="1" ht="29.25" customHeight="1">
      <c r="B28" s="17" t="e">
        <f>#REF!</f>
        <v>#REF!</v>
      </c>
      <c r="C28" s="13"/>
    </row>
    <row r="29" spans="2:3" s="5" customFormat="1" ht="13.5">
      <c r="B29" s="4"/>
      <c r="C29" s="9"/>
    </row>
    <row r="30" spans="2:3" s="5" customFormat="1" ht="13.5">
      <c r="B30" s="6"/>
      <c r="C30" s="9"/>
    </row>
    <row r="31" spans="2:3" s="5" customFormat="1" ht="13.5">
      <c r="B31" s="6"/>
      <c r="C31" s="9"/>
    </row>
    <row r="32" spans="2:3" s="5" customFormat="1" ht="13.5">
      <c r="B32" s="6"/>
      <c r="C32" s="9"/>
    </row>
    <row r="33" spans="2:3" s="5" customFormat="1" ht="13.5">
      <c r="B33" s="6"/>
      <c r="C33" s="9"/>
    </row>
    <row r="34" spans="2:3" s="5" customFormat="1" ht="13.5">
      <c r="B34" s="6"/>
      <c r="C34" s="9"/>
    </row>
    <row r="35" spans="2:3" s="5" customFormat="1" ht="13.5">
      <c r="B35" s="6"/>
      <c r="C35" s="9"/>
    </row>
    <row r="36" spans="2:3" s="5" customFormat="1" ht="13.5">
      <c r="B36" s="6"/>
      <c r="C36" s="9"/>
    </row>
    <row r="37" spans="2:3" s="5" customFormat="1" ht="13.5">
      <c r="B37" s="6"/>
      <c r="C37" s="9"/>
    </row>
    <row r="38" spans="2:3" s="5" customFormat="1" ht="13.5">
      <c r="B38" s="6"/>
      <c r="C38" s="9"/>
    </row>
    <row r="39" spans="2:3" s="5" customFormat="1" ht="13.5">
      <c r="B39" s="6"/>
      <c r="C39" s="9"/>
    </row>
    <row r="40" spans="2:3" s="5" customFormat="1" ht="13.5">
      <c r="B40" s="6"/>
      <c r="C40" s="9"/>
    </row>
    <row r="41" spans="2:3" s="5" customFormat="1" ht="13.5">
      <c r="B41" s="6"/>
      <c r="C41" s="9"/>
    </row>
    <row r="42" spans="2:3" s="5" customFormat="1" ht="13.5">
      <c r="B42" s="6"/>
      <c r="C42" s="9"/>
    </row>
    <row r="43" spans="2:3" s="5" customFormat="1" ht="13.5">
      <c r="B43" s="6"/>
      <c r="C43" s="9"/>
    </row>
    <row r="44" spans="2:3" s="5" customFormat="1" ht="13.5">
      <c r="B44" s="6"/>
      <c r="C44" s="9"/>
    </row>
    <row r="45" spans="2:3" s="5" customFormat="1" ht="13.5">
      <c r="B45" s="6"/>
      <c r="C45" s="9"/>
    </row>
    <row r="46" spans="2:3" s="5" customFormat="1" ht="13.5">
      <c r="B46" s="6"/>
      <c r="C46" s="9"/>
    </row>
    <row r="47" spans="2:3" s="5" customFormat="1" ht="13.5">
      <c r="B47" s="6"/>
      <c r="C47" s="9"/>
    </row>
    <row r="48" spans="2:3" s="5" customFormat="1" ht="13.5">
      <c r="B48" s="6"/>
      <c r="C48" s="9"/>
    </row>
    <row r="49" spans="2:3" s="5" customFormat="1" ht="13.5">
      <c r="B49" s="6"/>
      <c r="C49" s="9"/>
    </row>
    <row r="50" spans="2:3" s="5" customFormat="1" ht="13.5">
      <c r="B50" s="6"/>
      <c r="C50" s="9"/>
    </row>
    <row r="51" spans="2:3" s="5" customFormat="1" ht="13.5">
      <c r="B51" s="6"/>
      <c r="C51" s="9"/>
    </row>
    <row r="52" spans="2:3" s="5" customFormat="1" ht="13.5">
      <c r="B52" s="6"/>
      <c r="C52" s="9"/>
    </row>
    <row r="53" spans="2:3" s="5" customFormat="1" ht="13.5">
      <c r="B53" s="6"/>
      <c r="C53" s="9"/>
    </row>
    <row r="54" spans="2:3" s="5" customFormat="1" ht="13.5">
      <c r="B54" s="6"/>
      <c r="C54" s="9"/>
    </row>
    <row r="55" spans="2:3" s="5" customFormat="1" ht="13.5">
      <c r="B55" s="6"/>
      <c r="C55" s="9"/>
    </row>
    <row r="56" spans="2:3" s="5" customFormat="1" ht="13.5">
      <c r="B56" s="6"/>
      <c r="C56" s="9"/>
    </row>
    <row r="57" spans="2:3" s="5" customFormat="1" ht="13.5">
      <c r="B57" s="6"/>
      <c r="C57" s="9"/>
    </row>
    <row r="58" spans="2:3" s="5" customFormat="1" ht="13.5">
      <c r="B58" s="6"/>
      <c r="C58" s="9"/>
    </row>
    <row r="59" spans="2:3" s="5" customFormat="1" ht="13.5">
      <c r="B59" s="6"/>
      <c r="C59" s="9"/>
    </row>
    <row r="60" spans="2:3" s="5" customFormat="1" ht="13.5">
      <c r="B60" s="6"/>
      <c r="C60" s="9"/>
    </row>
    <row r="61" spans="2:3" s="5" customFormat="1" ht="13.5">
      <c r="B61" s="6"/>
      <c r="C61" s="9"/>
    </row>
    <row r="62" spans="2:3" s="5" customFormat="1" ht="13.5">
      <c r="B62" s="6"/>
      <c r="C62" s="9"/>
    </row>
    <row r="63" spans="2:3" s="5" customFormat="1" ht="13.5">
      <c r="B63" s="6"/>
      <c r="C63" s="9"/>
    </row>
    <row r="64" spans="2:3" s="5" customFormat="1" ht="13.5">
      <c r="B64" s="6"/>
      <c r="C64" s="9"/>
    </row>
    <row r="65" spans="2:3" s="5" customFormat="1" ht="13.5">
      <c r="B65" s="6"/>
      <c r="C65" s="9"/>
    </row>
    <row r="66" spans="2:3" s="5" customFormat="1" ht="13.5">
      <c r="B66" s="6"/>
      <c r="C66" s="9"/>
    </row>
    <row r="67" spans="2:3" s="5" customFormat="1" ht="13.5">
      <c r="B67" s="6"/>
      <c r="C67" s="9"/>
    </row>
    <row r="68" spans="2:3" s="5" customFormat="1" ht="13.5">
      <c r="B68" s="6"/>
      <c r="C68" s="9"/>
    </row>
    <row r="69" spans="2:3" s="5" customFormat="1" ht="13.5">
      <c r="B69" s="6"/>
      <c r="C69" s="9"/>
    </row>
    <row r="70" spans="2:3" s="5" customFormat="1" ht="13.5">
      <c r="B70" s="6"/>
      <c r="C70" s="9"/>
    </row>
    <row r="71" spans="2:3" s="5" customFormat="1" ht="13.5">
      <c r="B71" s="6"/>
      <c r="C71" s="9"/>
    </row>
    <row r="72" spans="2:3" s="5" customFormat="1" ht="13.5">
      <c r="B72" s="6"/>
      <c r="C72" s="9"/>
    </row>
    <row r="73" spans="2:3" s="5" customFormat="1" ht="13.5">
      <c r="B73" s="6"/>
      <c r="C73" s="9"/>
    </row>
    <row r="74" spans="2:3" s="5" customFormat="1" ht="13.5">
      <c r="B74" s="6"/>
      <c r="C74" s="9"/>
    </row>
    <row r="75" spans="2:3" s="5" customFormat="1" ht="13.5">
      <c r="B75" s="6"/>
      <c r="C75" s="9"/>
    </row>
    <row r="76" spans="2:3" s="5" customFormat="1" ht="13.5">
      <c r="B76" s="6"/>
      <c r="C76" s="9"/>
    </row>
    <row r="77" spans="2:3" s="5" customFormat="1" ht="13.5">
      <c r="B77" s="6"/>
      <c r="C77" s="9"/>
    </row>
    <row r="78" spans="2:3" s="5" customFormat="1" ht="13.5">
      <c r="B78" s="6"/>
      <c r="C78" s="9"/>
    </row>
    <row r="79" spans="2:3" s="5" customFormat="1" ht="13.5">
      <c r="B79" s="6"/>
      <c r="C79" s="9"/>
    </row>
    <row r="80" spans="2:3" s="5" customFormat="1" ht="13.5">
      <c r="B80" s="6"/>
      <c r="C80" s="9"/>
    </row>
    <row r="81" spans="2:3" s="5" customFormat="1" ht="13.5">
      <c r="B81" s="6"/>
      <c r="C81" s="9"/>
    </row>
    <row r="82" spans="2:3" s="5" customFormat="1" ht="13.5">
      <c r="B82" s="6"/>
      <c r="C82" s="9"/>
    </row>
    <row r="83" spans="2:3" s="5" customFormat="1" ht="13.5">
      <c r="B83" s="6"/>
      <c r="C83" s="9"/>
    </row>
    <row r="84" spans="2:3" s="5" customFormat="1" ht="13.5">
      <c r="B84" s="6"/>
      <c r="C84" s="9"/>
    </row>
    <row r="85" spans="2:3" s="5" customFormat="1" ht="13.5">
      <c r="B85" s="6"/>
      <c r="C85" s="9"/>
    </row>
    <row r="86" spans="2:3" s="5" customFormat="1" ht="13.5">
      <c r="B86" s="6"/>
      <c r="C86" s="9"/>
    </row>
    <row r="87" spans="2:3" s="5" customFormat="1" ht="13.5">
      <c r="B87" s="6"/>
      <c r="C87" s="9"/>
    </row>
    <row r="88" spans="2:3" s="5" customFormat="1" ht="13.5">
      <c r="B88" s="6"/>
      <c r="C88" s="9"/>
    </row>
    <row r="89" spans="2:3" s="5" customFormat="1" ht="13.5">
      <c r="B89" s="6"/>
      <c r="C89" s="9"/>
    </row>
    <row r="90" spans="2:3" s="8" customFormat="1" ht="13.5">
      <c r="B90" s="7"/>
      <c r="C90" s="10"/>
    </row>
    <row r="91" spans="2:3" s="8" customFormat="1" ht="13.5">
      <c r="B91" s="7"/>
      <c r="C91" s="10"/>
    </row>
    <row r="92" spans="2:3" s="8" customFormat="1" ht="13.5">
      <c r="B92" s="7"/>
      <c r="C92" s="10"/>
    </row>
    <row r="93" spans="2:3" s="8" customFormat="1" ht="13.5">
      <c r="B93" s="7"/>
      <c r="C93" s="10"/>
    </row>
    <row r="94" spans="2:3" s="8" customFormat="1" ht="13.5">
      <c r="B94" s="7"/>
      <c r="C94" s="10"/>
    </row>
    <row r="95" spans="2:3" s="8" customFormat="1" ht="13.5">
      <c r="B95" s="7"/>
      <c r="C95" s="10"/>
    </row>
    <row r="96" spans="2:3" s="8" customFormat="1" ht="13.5">
      <c r="B96" s="7"/>
      <c r="C96" s="10"/>
    </row>
    <row r="97" spans="2:3" s="8" customFormat="1" ht="13.5">
      <c r="B97" s="7"/>
      <c r="C97" s="10"/>
    </row>
    <row r="98" spans="2:3" s="8" customFormat="1" ht="13.5">
      <c r="B98" s="7"/>
      <c r="C98" s="10"/>
    </row>
    <row r="99" spans="2:3" s="8" customFormat="1" ht="13.5">
      <c r="B99" s="7"/>
      <c r="C99" s="10"/>
    </row>
    <row r="100" spans="2:3" s="8" customFormat="1" ht="13.5">
      <c r="B100" s="7"/>
      <c r="C100" s="10"/>
    </row>
  </sheetData>
  <sheetProtection/>
  <mergeCells count="1">
    <mergeCell ref="B1:C1"/>
  </mergeCells>
  <hyperlinks>
    <hyperlink ref="B5" location="วิสัยทัศน์!A1" display="วิสัยทัศน์!A1"/>
    <hyperlink ref="B6" location="โครงสร้าง!A1" display="โครงสร้าง!A1"/>
    <hyperlink ref="B8" location="แผนภูมิ!A1" display="แผนภูมิ!A1"/>
    <hyperlink ref="B9" location="สรุปผลงาน!A1" display="สรุปผลงาน!A1"/>
    <hyperlink ref="B7" location="อัตรากำลัง!A1" display="อัตรากำลัง!A1"/>
    <hyperlink ref="B25" location="รถ!A1" display="รถ!A1"/>
    <hyperlink ref="B26" location="ค่าตอบแทนรถ!A1" display="ค่าตอบแทนรถ!A1"/>
    <hyperlink ref="B10" location="สรุปหน้างบ!A1" display="สรุปหน้างบ!A1"/>
    <hyperlink ref="B12" location="สรุปอบรม!A1" display="สรุปอบรม!A1"/>
    <hyperlink ref="B13" location="อบรม!A1" display="อบรม!A1"/>
    <hyperlink ref="B14" location="สรุปปชส!A1" display="สรุปปชส!A1"/>
    <hyperlink ref="B15" location="ปชส!A1" display="ปชส!A1"/>
    <hyperlink ref="B16" location="สิ่งพิมพ์!A1" display="สิ่งพิมพ์!A1"/>
    <hyperlink ref="B17" location="สรุปทปษ!A1" display="สรุปทปษ!A1"/>
    <hyperlink ref="B18" location="ทปษ!A1" display="ทปษ!A1"/>
    <hyperlink ref="B19" location="สรุปตปท!A1" display="สรุปตปท!A1"/>
    <hyperlink ref="B20" location="ตปท!A1" display="ตปท!A1"/>
    <hyperlink ref="B21" location="สรุปวิจัย!A1" display="สรุปวิจัย!A1"/>
    <hyperlink ref="B22" location="วิจัย!A1" display="วิจัย!A1"/>
    <hyperlink ref="B23" location="จ้างเหมา!A1" display="จ้างเหมา!A1"/>
    <hyperlink ref="B24" location="ค่าเช่า!A1" display="ค่าเช่า!A1"/>
    <hyperlink ref="B27" location="คชจ.ดำเนินงาน!A1" display="คชจ.ดำเนินงาน!A1"/>
    <hyperlink ref="B28" location="กองทุน!A1" display="กองทุน!A1"/>
    <hyperlink ref="B4" location="รายนาม!A1" display="รายนาม!A1"/>
    <hyperlink ref="B11" location="สรุปรายงบ!A1" display="สรุปรายงบ!A1"/>
  </hyperlinks>
  <printOptions horizontalCentered="1"/>
  <pageMargins left="0.5" right="0.48" top="0.41" bottom="0.45" header="0.5118110236220472" footer="0.42"/>
  <pageSetup fitToHeight="1" fitToWidth="1" horizontalDpi="600" verticalDpi="600" orientation="landscape" paperSize="9" scale="76"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FFFF"/>
  </sheetPr>
  <dimension ref="A1:I42"/>
  <sheetViews>
    <sheetView showGridLines="0" zoomScale="80" zoomScaleNormal="80" zoomScalePageLayoutView="0" workbookViewId="0" topLeftCell="A1">
      <selection activeCell="G4" sqref="G4"/>
    </sheetView>
  </sheetViews>
  <sheetFormatPr defaultColWidth="9.140625" defaultRowHeight="12.75"/>
  <cols>
    <col min="1" max="1" width="5.421875" style="264" customWidth="1"/>
    <col min="2" max="2" width="14.00390625" style="264" customWidth="1"/>
    <col min="3" max="3" width="21.57421875" style="264" customWidth="1"/>
    <col min="4" max="4" width="8.57421875" style="264" customWidth="1"/>
    <col min="5" max="6" width="24.8515625" style="264" customWidth="1"/>
    <col min="7" max="7" width="29.57421875" style="264" customWidth="1"/>
    <col min="8" max="8" width="13.57421875" style="264" customWidth="1"/>
    <col min="9" max="9" width="29.28125" style="264" customWidth="1"/>
    <col min="10" max="16384" width="9.140625" style="264" customWidth="1"/>
  </cols>
  <sheetData>
    <row r="1" spans="1:8" ht="33" customHeight="1">
      <c r="A1" s="1139" t="s">
        <v>601</v>
      </c>
      <c r="B1" s="1139"/>
      <c r="C1" s="1139"/>
      <c r="D1" s="1139"/>
      <c r="E1" s="1139"/>
      <c r="F1" s="1139"/>
      <c r="G1" s="1139"/>
      <c r="H1" s="633"/>
    </row>
    <row r="2" spans="1:8" ht="33" customHeight="1">
      <c r="A2" s="1139" t="s">
        <v>471</v>
      </c>
      <c r="B2" s="1139"/>
      <c r="C2" s="1139"/>
      <c r="D2" s="1139"/>
      <c r="E2" s="1139"/>
      <c r="F2" s="1139"/>
      <c r="G2" s="1139"/>
      <c r="H2" s="633"/>
    </row>
    <row r="3" spans="1:8" s="430" customFormat="1" ht="33" customHeight="1">
      <c r="A3" s="1140" t="s">
        <v>482</v>
      </c>
      <c r="B3" s="1140"/>
      <c r="C3" s="1140"/>
      <c r="D3" s="1140"/>
      <c r="E3" s="1140"/>
      <c r="F3" s="1140"/>
      <c r="G3" s="1140"/>
      <c r="H3" s="639"/>
    </row>
    <row r="4" spans="2:7" s="430" customFormat="1" ht="33" customHeight="1">
      <c r="B4" s="631"/>
      <c r="C4" s="631"/>
      <c r="D4" s="631"/>
      <c r="E4" s="631"/>
      <c r="F4" s="631"/>
      <c r="G4" s="635"/>
    </row>
    <row r="5" spans="2:9" s="263" customFormat="1" ht="23.25" customHeight="1">
      <c r="B5" s="304" t="s">
        <v>609</v>
      </c>
      <c r="H5" s="303"/>
      <c r="I5" s="303"/>
    </row>
    <row r="6" spans="2:9" s="263" customFormat="1" ht="49.5" customHeight="1">
      <c r="B6" s="1142" t="s">
        <v>169</v>
      </c>
      <c r="C6" s="1142"/>
      <c r="D6" s="640"/>
      <c r="E6" s="640" t="s">
        <v>197</v>
      </c>
      <c r="F6" s="640" t="s">
        <v>336</v>
      </c>
      <c r="G6" s="641" t="s">
        <v>608</v>
      </c>
      <c r="H6" s="303"/>
      <c r="I6" s="303"/>
    </row>
    <row r="7" spans="2:9" s="263" customFormat="1" ht="21" customHeight="1">
      <c r="B7" s="636"/>
      <c r="C7" s="636"/>
      <c r="D7" s="636"/>
      <c r="E7" s="636"/>
      <c r="F7" s="636"/>
      <c r="G7" s="637"/>
      <c r="H7" s="303"/>
      <c r="I7" s="303"/>
    </row>
    <row r="8" spans="2:9" s="263" customFormat="1" ht="27" customHeight="1">
      <c r="B8" s="316" t="s">
        <v>486</v>
      </c>
      <c r="D8" s="547" t="s">
        <v>171</v>
      </c>
      <c r="E8" s="308"/>
      <c r="F8" s="308"/>
      <c r="G8" s="308"/>
      <c r="H8" s="303"/>
      <c r="I8" s="303"/>
    </row>
    <row r="9" spans="2:9" s="263" customFormat="1" ht="27" customHeight="1">
      <c r="B9" s="302"/>
      <c r="C9" s="302"/>
      <c r="D9" s="635" t="s">
        <v>173</v>
      </c>
      <c r="E9" s="308"/>
      <c r="F9" s="308"/>
      <c r="G9" s="312" t="s">
        <v>448</v>
      </c>
      <c r="H9" s="303"/>
      <c r="I9" s="303"/>
    </row>
    <row r="10" spans="2:9" s="263" customFormat="1" ht="27" customHeight="1">
      <c r="B10" s="316" t="s">
        <v>487</v>
      </c>
      <c r="C10" s="302"/>
      <c r="D10" s="635" t="s">
        <v>171</v>
      </c>
      <c r="E10" s="308"/>
      <c r="F10" s="308"/>
      <c r="G10" s="312"/>
      <c r="H10" s="303"/>
      <c r="I10" s="303"/>
    </row>
    <row r="11" spans="2:9" s="263" customFormat="1" ht="27" customHeight="1">
      <c r="B11" s="302"/>
      <c r="C11" s="302"/>
      <c r="D11" s="635" t="s">
        <v>173</v>
      </c>
      <c r="E11" s="308"/>
      <c r="F11" s="308"/>
      <c r="G11" s="312" t="s">
        <v>448</v>
      </c>
      <c r="H11" s="303"/>
      <c r="I11" s="303"/>
    </row>
    <row r="12" spans="2:9" s="263" customFormat="1" ht="27" customHeight="1">
      <c r="B12" s="316" t="s">
        <v>488</v>
      </c>
      <c r="D12" s="547" t="s">
        <v>171</v>
      </c>
      <c r="E12" s="308"/>
      <c r="F12" s="308"/>
      <c r="G12" s="312"/>
      <c r="H12" s="303"/>
      <c r="I12" s="303"/>
    </row>
    <row r="13" spans="2:7" s="263" customFormat="1" ht="27" customHeight="1">
      <c r="B13" s="302"/>
      <c r="C13" s="302"/>
      <c r="D13" s="635" t="s">
        <v>173</v>
      </c>
      <c r="E13" s="308"/>
      <c r="F13" s="308"/>
      <c r="G13" s="312" t="s">
        <v>448</v>
      </c>
    </row>
    <row r="14" spans="2:7" s="263" customFormat="1" ht="27" customHeight="1">
      <c r="B14" s="302" t="s">
        <v>479</v>
      </c>
      <c r="C14" s="302"/>
      <c r="D14" s="634"/>
      <c r="E14" s="309"/>
      <c r="F14" s="309"/>
      <c r="G14" s="310"/>
    </row>
    <row r="15" spans="2:7" s="263" customFormat="1" ht="27" customHeight="1">
      <c r="B15" s="301" t="s">
        <v>607</v>
      </c>
      <c r="C15" s="302"/>
      <c r="D15" s="634"/>
      <c r="E15" s="302"/>
      <c r="F15" s="302"/>
      <c r="G15" s="302"/>
    </row>
    <row r="16" spans="2:7" s="263" customFormat="1" ht="27" customHeight="1">
      <c r="B16" s="263" t="s">
        <v>489</v>
      </c>
      <c r="C16" s="302"/>
      <c r="D16" s="302"/>
      <c r="E16" s="264"/>
      <c r="F16" s="264"/>
      <c r="G16" s="264"/>
    </row>
    <row r="17" spans="2:7" s="263" customFormat="1" ht="27" customHeight="1">
      <c r="B17" s="263" t="s">
        <v>490</v>
      </c>
      <c r="C17" s="264"/>
      <c r="D17" s="264"/>
      <c r="E17" s="264"/>
      <c r="F17" s="264"/>
      <c r="G17" s="264"/>
    </row>
    <row r="18" spans="2:7" s="263" customFormat="1" ht="27" customHeight="1">
      <c r="B18" s="263" t="s">
        <v>491</v>
      </c>
      <c r="C18" s="264"/>
      <c r="D18" s="264"/>
      <c r="E18" s="264"/>
      <c r="F18" s="264"/>
      <c r="G18" s="264"/>
    </row>
    <row r="19" spans="2:7" s="263" customFormat="1" ht="27" customHeight="1">
      <c r="B19" s="263" t="s">
        <v>479</v>
      </c>
      <c r="C19" s="264"/>
      <c r="D19" s="264"/>
      <c r="E19" s="264"/>
      <c r="F19" s="264"/>
      <c r="G19" s="264"/>
    </row>
    <row r="20" spans="2:7" s="263" customFormat="1" ht="27" customHeight="1">
      <c r="B20" s="306" t="s">
        <v>492</v>
      </c>
      <c r="D20" s="302"/>
      <c r="E20" s="636"/>
      <c r="F20" s="636"/>
      <c r="G20" s="637"/>
    </row>
    <row r="21" spans="2:7" s="263" customFormat="1" ht="27" customHeight="1">
      <c r="B21" s="313" t="s">
        <v>605</v>
      </c>
      <c r="C21" s="313"/>
      <c r="D21" s="302"/>
      <c r="E21" s="314"/>
      <c r="F21" s="314"/>
      <c r="G21" s="314"/>
    </row>
    <row r="22" spans="2:7" s="263" customFormat="1" ht="27" customHeight="1">
      <c r="B22" s="313" t="s">
        <v>606</v>
      </c>
      <c r="C22" s="313"/>
      <c r="D22" s="302"/>
      <c r="E22" s="314"/>
      <c r="F22" s="314"/>
      <c r="G22" s="314"/>
    </row>
    <row r="23" s="263" customFormat="1" ht="27" customHeight="1"/>
    <row r="24" s="263" customFormat="1" ht="27" customHeight="1">
      <c r="B24" s="304" t="s">
        <v>493</v>
      </c>
    </row>
    <row r="25" s="263" customFormat="1" ht="27" customHeight="1">
      <c r="B25" s="263" t="s">
        <v>494</v>
      </c>
    </row>
    <row r="26" spans="2:7" s="263" customFormat="1" ht="27" customHeight="1">
      <c r="B26" s="263" t="s">
        <v>495</v>
      </c>
      <c r="C26" s="264"/>
      <c r="D26" s="264"/>
      <c r="E26" s="264"/>
      <c r="F26" s="264"/>
      <c r="G26" s="264"/>
    </row>
    <row r="27" s="263" customFormat="1" ht="27" customHeight="1">
      <c r="B27" s="263" t="s">
        <v>496</v>
      </c>
    </row>
    <row r="28" s="263" customFormat="1" ht="27" customHeight="1">
      <c r="B28" s="263" t="s">
        <v>480</v>
      </c>
    </row>
    <row r="29" spans="2:7" s="263" customFormat="1" ht="27" customHeight="1">
      <c r="B29" s="1143" t="s">
        <v>604</v>
      </c>
      <c r="C29" s="1143"/>
      <c r="D29" s="1143"/>
      <c r="E29" s="1143"/>
      <c r="F29" s="1143"/>
      <c r="G29" s="1143"/>
    </row>
    <row r="30" spans="2:7" s="263" customFormat="1" ht="27" customHeight="1">
      <c r="B30" s="263" t="s">
        <v>497</v>
      </c>
      <c r="C30" s="632"/>
      <c r="D30" s="632"/>
      <c r="E30" s="632"/>
      <c r="F30" s="632"/>
      <c r="G30" s="632"/>
    </row>
    <row r="31" spans="2:7" s="263" customFormat="1" ht="27" customHeight="1">
      <c r="B31" s="263" t="s">
        <v>497</v>
      </c>
      <c r="C31" s="632"/>
      <c r="D31" s="632"/>
      <c r="E31" s="632"/>
      <c r="F31" s="632"/>
      <c r="G31" s="632"/>
    </row>
    <row r="32" spans="2:7" s="263" customFormat="1" ht="27" customHeight="1">
      <c r="B32" s="1144" t="s">
        <v>603</v>
      </c>
      <c r="C32" s="1144"/>
      <c r="D32" s="1144"/>
      <c r="E32" s="1144"/>
      <c r="F32" s="1144"/>
      <c r="G32" s="1144"/>
    </row>
    <row r="33" spans="2:7" s="263" customFormat="1" ht="27" customHeight="1">
      <c r="B33" s="313" t="s">
        <v>498</v>
      </c>
      <c r="C33" s="313"/>
      <c r="D33" s="313"/>
      <c r="E33" s="313"/>
      <c r="F33" s="313"/>
      <c r="G33" s="313"/>
    </row>
    <row r="34" spans="2:7" s="263" customFormat="1" ht="27" customHeight="1">
      <c r="B34" s="313"/>
      <c r="C34" s="313"/>
      <c r="D34" s="313"/>
      <c r="E34" s="313"/>
      <c r="F34" s="313"/>
      <c r="G34" s="313"/>
    </row>
    <row r="35" spans="2:7" ht="20.25" customHeight="1">
      <c r="B35" s="1141" t="s">
        <v>515</v>
      </c>
      <c r="C35" s="1141"/>
      <c r="D35" s="1141"/>
      <c r="E35" s="1141"/>
      <c r="F35" s="1141"/>
      <c r="G35" s="1141"/>
    </row>
    <row r="36" ht="23.25" customHeight="1"/>
    <row r="37" ht="23.25" customHeight="1"/>
    <row r="38" ht="23.25" customHeight="1"/>
    <row r="39" spans="3:7" ht="23.25" customHeight="1">
      <c r="C39" s="263"/>
      <c r="D39" s="263"/>
      <c r="E39" s="263"/>
      <c r="F39" s="263"/>
      <c r="G39" s="263"/>
    </row>
    <row r="40" spans="3:7" ht="23.25" customHeight="1">
      <c r="C40" s="263"/>
      <c r="D40" s="263"/>
      <c r="E40" s="263"/>
      <c r="F40" s="263"/>
      <c r="G40" s="263"/>
    </row>
    <row r="41" spans="3:7" ht="27">
      <c r="C41" s="263"/>
      <c r="D41" s="263"/>
      <c r="E41" s="263"/>
      <c r="F41" s="263"/>
      <c r="G41" s="263"/>
    </row>
    <row r="42" spans="3:7" ht="27">
      <c r="C42" s="263"/>
      <c r="D42" s="263"/>
      <c r="E42" s="263"/>
      <c r="F42" s="263"/>
      <c r="G42" s="263"/>
    </row>
  </sheetData>
  <sheetProtection/>
  <mergeCells count="7">
    <mergeCell ref="A1:G1"/>
    <mergeCell ref="A2:G2"/>
    <mergeCell ref="A3:G3"/>
    <mergeCell ref="B35:G35"/>
    <mergeCell ref="B6:C6"/>
    <mergeCell ref="B29:G29"/>
    <mergeCell ref="B32:G32"/>
  </mergeCells>
  <printOptions horizontalCentered="1"/>
  <pageMargins left="0.15748031496062992" right="0.11811023622047245" top="0.5511811023622047" bottom="0.5118110236220472" header="0.6299212598425197" footer="0.35433070866141736"/>
  <pageSetup fitToHeight="100" horizontalDpi="600" verticalDpi="600" orientation="portrait" paperSize="9" scale="8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FFFF"/>
  </sheetPr>
  <dimension ref="A1:K45"/>
  <sheetViews>
    <sheetView showGridLines="0" zoomScale="87" zoomScaleNormal="87" zoomScalePageLayoutView="0" workbookViewId="0" topLeftCell="A1">
      <selection activeCell="F38" sqref="F38"/>
    </sheetView>
  </sheetViews>
  <sheetFormatPr defaultColWidth="9.140625" defaultRowHeight="12.75"/>
  <cols>
    <col min="1" max="1" width="4.00390625" style="264" customWidth="1"/>
    <col min="2" max="2" width="4.57421875" style="264" customWidth="1"/>
    <col min="3" max="3" width="21.00390625" style="264" customWidth="1"/>
    <col min="4" max="4" width="12.57421875" style="264" customWidth="1"/>
    <col min="5" max="5" width="12.421875" style="264" bestFit="1" customWidth="1"/>
    <col min="6" max="7" width="22.140625" style="264" customWidth="1"/>
    <col min="8" max="8" width="27.7109375" style="264" customWidth="1"/>
    <col min="9" max="10" width="13.57421875" style="264" customWidth="1"/>
    <col min="11" max="11" width="29.28125" style="264" customWidth="1"/>
    <col min="12" max="16384" width="9.140625" style="264" customWidth="1"/>
  </cols>
  <sheetData>
    <row r="1" spans="1:8" ht="36">
      <c r="A1" s="1139" t="s">
        <v>601</v>
      </c>
      <c r="B1" s="1139"/>
      <c r="C1" s="1139"/>
      <c r="D1" s="1139"/>
      <c r="E1" s="1139"/>
      <c r="F1" s="1139"/>
      <c r="G1" s="1139"/>
      <c r="H1" s="1139"/>
    </row>
    <row r="2" spans="1:8" ht="36">
      <c r="A2" s="1139" t="s">
        <v>471</v>
      </c>
      <c r="B2" s="1139"/>
      <c r="C2" s="1139"/>
      <c r="D2" s="1139"/>
      <c r="E2" s="1139"/>
      <c r="F2" s="1139"/>
      <c r="G2" s="1139"/>
      <c r="H2" s="1139"/>
    </row>
    <row r="3" spans="1:8" s="430" customFormat="1" ht="36">
      <c r="A3" s="1140" t="s">
        <v>501</v>
      </c>
      <c r="B3" s="1140"/>
      <c r="C3" s="1140"/>
      <c r="D3" s="1140"/>
      <c r="E3" s="1140"/>
      <c r="F3" s="1140"/>
      <c r="G3" s="1140"/>
      <c r="H3" s="1140"/>
    </row>
    <row r="4" spans="1:8" s="430" customFormat="1" ht="22.5" customHeight="1">
      <c r="A4" s="631"/>
      <c r="B4" s="631"/>
      <c r="C4" s="631"/>
      <c r="D4" s="631"/>
      <c r="E4" s="631"/>
      <c r="F4" s="631"/>
      <c r="G4" s="631"/>
      <c r="H4" s="631"/>
    </row>
    <row r="5" spans="2:11" s="263" customFormat="1" ht="22.5" customHeight="1">
      <c r="B5" s="301" t="s">
        <v>449</v>
      </c>
      <c r="C5" s="302"/>
      <c r="D5" s="302"/>
      <c r="E5" s="303"/>
      <c r="F5" s="302"/>
      <c r="G5" s="302"/>
      <c r="H5" s="302"/>
      <c r="I5" s="303"/>
      <c r="J5" s="303"/>
      <c r="K5" s="303"/>
    </row>
    <row r="6" spans="2:11" s="263" customFormat="1" ht="22.5" customHeight="1">
      <c r="B6" s="302" t="s">
        <v>168</v>
      </c>
      <c r="C6" s="302"/>
      <c r="D6" s="302"/>
      <c r="E6" s="303"/>
      <c r="F6" s="302"/>
      <c r="G6" s="302"/>
      <c r="H6" s="302"/>
      <c r="I6" s="303"/>
      <c r="J6" s="303"/>
      <c r="K6" s="303"/>
    </row>
    <row r="7" spans="2:11" s="263" customFormat="1" ht="14.25" customHeight="1">
      <c r="B7" s="302"/>
      <c r="C7" s="302"/>
      <c r="D7" s="302"/>
      <c r="E7" s="303"/>
      <c r="F7" s="302"/>
      <c r="G7" s="302"/>
      <c r="H7" s="302"/>
      <c r="I7" s="303"/>
      <c r="J7" s="303"/>
      <c r="K7" s="303"/>
    </row>
    <row r="8" spans="2:8" s="263" customFormat="1" ht="22.5" customHeight="1">
      <c r="B8" s="301" t="s">
        <v>502</v>
      </c>
      <c r="C8" s="302"/>
      <c r="D8" s="302"/>
      <c r="E8" s="302"/>
      <c r="F8" s="302"/>
      <c r="G8" s="302"/>
      <c r="H8" s="302"/>
    </row>
    <row r="9" spans="2:8" s="263" customFormat="1" ht="22.5" customHeight="1">
      <c r="B9" s="302" t="s">
        <v>466</v>
      </c>
      <c r="C9" s="302"/>
      <c r="D9" s="302"/>
      <c r="E9" s="302"/>
      <c r="F9" s="302"/>
      <c r="G9" s="302"/>
      <c r="H9" s="302"/>
    </row>
    <row r="10" spans="2:8" s="263" customFormat="1" ht="22.5" customHeight="1">
      <c r="B10" s="302" t="s">
        <v>466</v>
      </c>
      <c r="C10" s="302"/>
      <c r="D10" s="302"/>
      <c r="E10" s="302"/>
      <c r="F10" s="302"/>
      <c r="G10" s="302"/>
      <c r="H10" s="302"/>
    </row>
    <row r="11" spans="2:8" s="263" customFormat="1" ht="22.5" customHeight="1">
      <c r="B11" s="302" t="s">
        <v>466</v>
      </c>
      <c r="C11" s="302"/>
      <c r="D11" s="302"/>
      <c r="E11" s="302"/>
      <c r="F11" s="302"/>
      <c r="G11" s="302"/>
      <c r="H11" s="302"/>
    </row>
    <row r="12" spans="2:8" s="263" customFormat="1" ht="15" customHeight="1">
      <c r="B12" s="301"/>
      <c r="C12" s="302"/>
      <c r="D12" s="302"/>
      <c r="E12" s="302"/>
      <c r="F12" s="302"/>
      <c r="G12" s="302"/>
      <c r="H12" s="302"/>
    </row>
    <row r="13" s="263" customFormat="1" ht="22.5" customHeight="1">
      <c r="B13" s="304" t="s">
        <v>450</v>
      </c>
    </row>
    <row r="14" spans="5:8" s="263" customFormat="1" ht="22.5" customHeight="1">
      <c r="E14" s="307" t="s">
        <v>368</v>
      </c>
      <c r="F14" s="307" t="s">
        <v>602</v>
      </c>
      <c r="G14" s="307" t="s">
        <v>175</v>
      </c>
      <c r="H14" s="307" t="s">
        <v>104</v>
      </c>
    </row>
    <row r="15" spans="2:8" s="263" customFormat="1" ht="22.5" customHeight="1">
      <c r="B15" s="263" t="s">
        <v>452</v>
      </c>
      <c r="E15" s="307" t="s">
        <v>476</v>
      </c>
      <c r="F15" s="307" t="s">
        <v>476</v>
      </c>
      <c r="G15" s="307" t="s">
        <v>476</v>
      </c>
      <c r="H15" s="307" t="s">
        <v>476</v>
      </c>
    </row>
    <row r="16" spans="2:8" s="263" customFormat="1" ht="22.5" customHeight="1">
      <c r="B16" s="263" t="s">
        <v>453</v>
      </c>
      <c r="E16" s="307" t="s">
        <v>476</v>
      </c>
      <c r="F16" s="307" t="s">
        <v>476</v>
      </c>
      <c r="G16" s="307" t="s">
        <v>476</v>
      </c>
      <c r="H16" s="307" t="s">
        <v>476</v>
      </c>
    </row>
    <row r="17" s="263" customFormat="1" ht="22.5" customHeight="1">
      <c r="B17" s="263" t="s">
        <v>417</v>
      </c>
    </row>
    <row r="18" spans="5:8" s="263" customFormat="1" ht="22.5" customHeight="1" thickBot="1">
      <c r="E18" s="315"/>
      <c r="F18" s="315"/>
      <c r="G18" s="315"/>
      <c r="H18" s="315"/>
    </row>
    <row r="19" spans="5:8" s="263" customFormat="1" ht="15" customHeight="1" thickTop="1">
      <c r="E19" s="302"/>
      <c r="F19" s="302"/>
      <c r="G19" s="302"/>
      <c r="H19" s="302"/>
    </row>
    <row r="20" spans="1:2" s="263" customFormat="1" ht="22.5" customHeight="1">
      <c r="A20" s="304"/>
      <c r="B20" s="304" t="s">
        <v>503</v>
      </c>
    </row>
    <row r="21" spans="1:8" s="263" customFormat="1" ht="42.75" customHeight="1">
      <c r="A21" s="636"/>
      <c r="B21" s="305"/>
      <c r="C21" s="640" t="s">
        <v>169</v>
      </c>
      <c r="D21" s="640"/>
      <c r="E21" s="640"/>
      <c r="F21" s="640" t="s">
        <v>197</v>
      </c>
      <c r="G21" s="640" t="s">
        <v>336</v>
      </c>
      <c r="H21" s="641" t="s">
        <v>610</v>
      </c>
    </row>
    <row r="22" spans="1:8" s="263" customFormat="1" ht="36" customHeight="1">
      <c r="A22" s="644" t="s">
        <v>504</v>
      </c>
      <c r="B22" s="643"/>
      <c r="C22" s="643"/>
      <c r="D22" s="642"/>
      <c r="E22" s="645" t="s">
        <v>171</v>
      </c>
      <c r="F22" s="308"/>
      <c r="G22" s="308"/>
      <c r="H22" s="312"/>
    </row>
    <row r="23" spans="1:8" s="263" customFormat="1" ht="22.5" customHeight="1">
      <c r="A23" s="644"/>
      <c r="B23" s="302"/>
      <c r="C23" s="302"/>
      <c r="D23" s="302"/>
      <c r="E23" s="635" t="s">
        <v>173</v>
      </c>
      <c r="F23" s="308"/>
      <c r="G23" s="308"/>
      <c r="H23" s="312" t="s">
        <v>448</v>
      </c>
    </row>
    <row r="24" spans="1:8" s="263" customFormat="1" ht="22.5" customHeight="1">
      <c r="A24" s="644" t="s">
        <v>505</v>
      </c>
      <c r="B24" s="644"/>
      <c r="C24" s="644"/>
      <c r="D24" s="642"/>
      <c r="E24" s="635" t="s">
        <v>171</v>
      </c>
      <c r="F24" s="308"/>
      <c r="G24" s="308"/>
      <c r="H24" s="312"/>
    </row>
    <row r="25" spans="1:8" s="263" customFormat="1" ht="22.5" customHeight="1">
      <c r="A25" s="644"/>
      <c r="B25" s="302"/>
      <c r="C25" s="302"/>
      <c r="D25" s="302"/>
      <c r="E25" s="635" t="s">
        <v>173</v>
      </c>
      <c r="F25" s="308"/>
      <c r="G25" s="308"/>
      <c r="H25" s="312" t="s">
        <v>448</v>
      </c>
    </row>
    <row r="26" spans="1:8" s="263" customFormat="1" ht="22.5" customHeight="1">
      <c r="A26" s="644" t="s">
        <v>506</v>
      </c>
      <c r="B26" s="644"/>
      <c r="C26" s="644"/>
      <c r="D26" s="642"/>
      <c r="E26" s="547" t="s">
        <v>171</v>
      </c>
      <c r="F26" s="308"/>
      <c r="G26" s="308"/>
      <c r="H26" s="312"/>
    </row>
    <row r="27" spans="1:8" s="263" customFormat="1" ht="22.5" customHeight="1">
      <c r="A27" s="302"/>
      <c r="B27" s="302"/>
      <c r="C27" s="302"/>
      <c r="D27" s="302"/>
      <c r="E27" s="635" t="s">
        <v>173</v>
      </c>
      <c r="F27" s="308"/>
      <c r="G27" s="308"/>
      <c r="H27" s="312" t="s">
        <v>448</v>
      </c>
    </row>
    <row r="28" spans="1:8" s="263" customFormat="1" ht="22.5" customHeight="1">
      <c r="A28" s="1138" t="s">
        <v>507</v>
      </c>
      <c r="B28" s="1138"/>
      <c r="C28" s="1138"/>
      <c r="D28" s="1138"/>
      <c r="E28" s="635"/>
      <c r="F28" s="302"/>
      <c r="G28" s="302"/>
      <c r="H28" s="634"/>
    </row>
    <row r="29" spans="1:8" s="263" customFormat="1" ht="15" customHeight="1">
      <c r="A29" s="311"/>
      <c r="B29" s="311"/>
      <c r="C29" s="311"/>
      <c r="D29" s="311"/>
      <c r="E29" s="635"/>
      <c r="F29" s="302"/>
      <c r="G29" s="302"/>
      <c r="H29" s="634"/>
    </row>
    <row r="30" spans="1:7" s="263" customFormat="1" ht="22.5" customHeight="1">
      <c r="A30" s="304"/>
      <c r="B30" s="304" t="s">
        <v>611</v>
      </c>
      <c r="C30" s="302"/>
      <c r="D30" s="302"/>
      <c r="E30" s="264"/>
      <c r="F30" s="264"/>
      <c r="G30" s="264"/>
    </row>
    <row r="31" spans="2:7" s="263" customFormat="1" ht="22.5" customHeight="1">
      <c r="B31" s="263" t="s">
        <v>516</v>
      </c>
      <c r="D31" s="264"/>
      <c r="E31" s="264"/>
      <c r="F31" s="264"/>
      <c r="G31" s="264"/>
    </row>
    <row r="32" spans="2:7" s="263" customFormat="1" ht="22.5" customHeight="1">
      <c r="B32" s="263" t="s">
        <v>517</v>
      </c>
      <c r="D32" s="264"/>
      <c r="E32" s="264"/>
      <c r="F32" s="264"/>
      <c r="G32" s="264"/>
    </row>
    <row r="33" spans="2:7" s="263" customFormat="1" ht="22.5" customHeight="1">
      <c r="B33" s="263" t="s">
        <v>518</v>
      </c>
      <c r="D33" s="264"/>
      <c r="E33" s="264"/>
      <c r="F33" s="264"/>
      <c r="G33" s="264"/>
    </row>
    <row r="34" spans="2:7" s="263" customFormat="1" ht="22.5" customHeight="1">
      <c r="B34" s="263" t="s">
        <v>479</v>
      </c>
      <c r="C34" s="264"/>
      <c r="D34" s="264"/>
      <c r="E34" s="264"/>
      <c r="F34" s="264"/>
      <c r="G34" s="264"/>
    </row>
    <row r="35" spans="3:7" s="263" customFormat="1" ht="15" customHeight="1">
      <c r="C35" s="264"/>
      <c r="D35" s="264"/>
      <c r="E35" s="264"/>
      <c r="F35" s="264"/>
      <c r="G35" s="264"/>
    </row>
    <row r="36" spans="2:7" s="263" customFormat="1" ht="22.5" customHeight="1">
      <c r="B36" s="306" t="s">
        <v>508</v>
      </c>
      <c r="D36" s="302"/>
      <c r="E36" s="636"/>
      <c r="F36" s="636"/>
      <c r="G36" s="637"/>
    </row>
    <row r="37" spans="2:7" s="263" customFormat="1" ht="22.5" customHeight="1">
      <c r="B37" s="313" t="s">
        <v>605</v>
      </c>
      <c r="C37" s="313"/>
      <c r="D37" s="302"/>
      <c r="E37" s="314"/>
      <c r="F37" s="314"/>
      <c r="G37" s="314"/>
    </row>
    <row r="38" spans="2:7" s="263" customFormat="1" ht="22.5" customHeight="1">
      <c r="B38" s="313" t="s">
        <v>606</v>
      </c>
      <c r="C38" s="313"/>
      <c r="D38" s="302"/>
      <c r="E38" s="314"/>
      <c r="F38" s="314"/>
      <c r="G38" s="314"/>
    </row>
    <row r="39" s="263" customFormat="1" ht="15" customHeight="1"/>
    <row r="40" s="263" customFormat="1" ht="22.5" customHeight="1">
      <c r="B40" s="304" t="s">
        <v>454</v>
      </c>
    </row>
    <row r="41" s="263" customFormat="1" ht="22.5" customHeight="1">
      <c r="B41" s="263" t="s">
        <v>509</v>
      </c>
    </row>
    <row r="42" spans="2:7" s="263" customFormat="1" ht="22.5" customHeight="1">
      <c r="B42" s="263" t="s">
        <v>510</v>
      </c>
      <c r="D42" s="264"/>
      <c r="E42" s="264"/>
      <c r="F42" s="264"/>
      <c r="G42" s="264"/>
    </row>
    <row r="43" s="263" customFormat="1" ht="22.5" customHeight="1">
      <c r="B43" s="263" t="s">
        <v>511</v>
      </c>
    </row>
    <row r="44" s="263" customFormat="1" ht="22.5" customHeight="1">
      <c r="B44" s="263" t="s">
        <v>480</v>
      </c>
    </row>
    <row r="45" ht="27">
      <c r="H45" s="645" t="s">
        <v>478</v>
      </c>
    </row>
    <row r="46" ht="23.25" customHeight="1"/>
    <row r="47" ht="23.25" customHeight="1"/>
    <row r="48" ht="23.25" customHeight="1"/>
    <row r="49" ht="23.25" customHeight="1"/>
    <row r="50" ht="23.25" customHeight="1"/>
  </sheetData>
  <sheetProtection/>
  <mergeCells count="4">
    <mergeCell ref="A28:D28"/>
    <mergeCell ref="A1:H1"/>
    <mergeCell ref="A2:H2"/>
    <mergeCell ref="A3:H3"/>
  </mergeCells>
  <printOptions horizontalCentered="1"/>
  <pageMargins left="0.15748031496062992" right="0.18" top="0.35" bottom="0.2" header="0.5511811023622047" footer="0.1"/>
  <pageSetup fitToHeight="100" horizontalDpi="600" verticalDpi="600" orientation="portrait" paperSize="9" scale="8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pane ySplit="6" topLeftCell="A7" activePane="bottomLeft" state="frozen"/>
      <selection pane="topLeft" activeCell="A1" sqref="A1:S1"/>
      <selection pane="bottomLeft" activeCell="D14" sqref="D14"/>
    </sheetView>
  </sheetViews>
  <sheetFormatPr defaultColWidth="9.140625" defaultRowHeight="12.75"/>
  <cols>
    <col min="1" max="16384" width="9.140625" style="49" customWidth="1"/>
  </cols>
  <sheetData>
    <row r="1" spans="1:20" ht="12.75">
      <c r="A1" s="1147" t="s">
        <v>102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7"/>
      <c r="O1" s="1147"/>
      <c r="P1" s="1147"/>
      <c r="Q1" s="1147"/>
      <c r="R1" s="1147"/>
      <c r="S1" s="1147"/>
      <c r="T1" s="1147"/>
    </row>
    <row r="2" spans="1:20" ht="12.75">
      <c r="A2" s="50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3.5" thickBot="1">
      <c r="A3" s="51" t="s">
        <v>76</v>
      </c>
      <c r="S3" s="1151" t="s">
        <v>12</v>
      </c>
      <c r="T3" s="1151"/>
    </row>
    <row r="4" spans="1:20" ht="12.75">
      <c r="A4" s="1148" t="s">
        <v>77</v>
      </c>
      <c r="B4" s="1149"/>
      <c r="C4" s="1149"/>
      <c r="D4" s="1150"/>
      <c r="E4" s="1148" t="s">
        <v>78</v>
      </c>
      <c r="F4" s="1149"/>
      <c r="G4" s="1149"/>
      <c r="H4" s="1150"/>
      <c r="I4" s="1148" t="s">
        <v>79</v>
      </c>
      <c r="J4" s="1149"/>
      <c r="K4" s="1149"/>
      <c r="L4" s="1150"/>
      <c r="M4" s="1148" t="s">
        <v>80</v>
      </c>
      <c r="N4" s="1149"/>
      <c r="O4" s="1149"/>
      <c r="P4" s="1150"/>
      <c r="Q4" s="1148" t="s">
        <v>81</v>
      </c>
      <c r="R4" s="1149"/>
      <c r="S4" s="1149"/>
      <c r="T4" s="1150"/>
    </row>
    <row r="5" spans="1:20" ht="12.75">
      <c r="A5" s="1152" t="s">
        <v>14</v>
      </c>
      <c r="B5" s="1145"/>
      <c r="C5" s="1145" t="s">
        <v>82</v>
      </c>
      <c r="D5" s="1146"/>
      <c r="E5" s="1152" t="s">
        <v>14</v>
      </c>
      <c r="F5" s="1145"/>
      <c r="G5" s="1145" t="s">
        <v>82</v>
      </c>
      <c r="H5" s="1146"/>
      <c r="I5" s="1152" t="s">
        <v>14</v>
      </c>
      <c r="J5" s="1145"/>
      <c r="K5" s="1145" t="s">
        <v>82</v>
      </c>
      <c r="L5" s="1146"/>
      <c r="M5" s="1152" t="s">
        <v>14</v>
      </c>
      <c r="N5" s="1145"/>
      <c r="O5" s="1145" t="s">
        <v>82</v>
      </c>
      <c r="P5" s="1146"/>
      <c r="Q5" s="1152" t="s">
        <v>14</v>
      </c>
      <c r="R5" s="1145"/>
      <c r="S5" s="1145" t="s">
        <v>82</v>
      </c>
      <c r="T5" s="1146"/>
    </row>
    <row r="6" spans="1:20" ht="12.75">
      <c r="A6" s="52" t="s">
        <v>83</v>
      </c>
      <c r="B6" s="53" t="s">
        <v>22</v>
      </c>
      <c r="C6" s="53" t="s">
        <v>83</v>
      </c>
      <c r="D6" s="53" t="s">
        <v>22</v>
      </c>
      <c r="E6" s="52" t="s">
        <v>83</v>
      </c>
      <c r="F6" s="53" t="s">
        <v>22</v>
      </c>
      <c r="G6" s="53" t="s">
        <v>83</v>
      </c>
      <c r="H6" s="53" t="s">
        <v>22</v>
      </c>
      <c r="I6" s="52" t="s">
        <v>83</v>
      </c>
      <c r="J6" s="53" t="s">
        <v>22</v>
      </c>
      <c r="K6" s="53" t="s">
        <v>83</v>
      </c>
      <c r="L6" s="53" t="s">
        <v>22</v>
      </c>
      <c r="M6" s="52" t="s">
        <v>83</v>
      </c>
      <c r="N6" s="53" t="s">
        <v>22</v>
      </c>
      <c r="O6" s="53" t="s">
        <v>83</v>
      </c>
      <c r="P6" s="53" t="s">
        <v>22</v>
      </c>
      <c r="Q6" s="52" t="s">
        <v>83</v>
      </c>
      <c r="R6" s="53" t="s">
        <v>22</v>
      </c>
      <c r="S6" s="53" t="s">
        <v>83</v>
      </c>
      <c r="T6" s="54" t="s">
        <v>22</v>
      </c>
    </row>
    <row r="7" spans="1:20" ht="12.75">
      <c r="A7" s="55"/>
      <c r="B7" s="56"/>
      <c r="C7" s="57"/>
      <c r="D7" s="58"/>
      <c r="E7" s="55"/>
      <c r="F7" s="59"/>
      <c r="G7" s="57"/>
      <c r="H7" s="58"/>
      <c r="I7" s="55"/>
      <c r="J7" s="59"/>
      <c r="K7" s="57"/>
      <c r="L7" s="58"/>
      <c r="M7" s="55"/>
      <c r="N7" s="59"/>
      <c r="O7" s="57"/>
      <c r="P7" s="58"/>
      <c r="Q7" s="55"/>
      <c r="R7" s="59"/>
      <c r="S7" s="57"/>
      <c r="T7" s="58"/>
    </row>
    <row r="8" spans="1:20" ht="12.75">
      <c r="A8" s="60"/>
      <c r="B8" s="61"/>
      <c r="C8" s="62"/>
      <c r="D8" s="63"/>
      <c r="E8" s="60"/>
      <c r="F8" s="64"/>
      <c r="G8" s="62"/>
      <c r="H8" s="63"/>
      <c r="I8" s="60"/>
      <c r="J8" s="64"/>
      <c r="K8" s="62"/>
      <c r="L8" s="63"/>
      <c r="M8" s="60"/>
      <c r="N8" s="64"/>
      <c r="O8" s="62"/>
      <c r="P8" s="63"/>
      <c r="Q8" s="60"/>
      <c r="R8" s="64"/>
      <c r="S8" s="62"/>
      <c r="T8" s="63"/>
    </row>
    <row r="9" spans="1:20" ht="12.75">
      <c r="A9" s="60"/>
      <c r="B9" s="61"/>
      <c r="C9" s="62"/>
      <c r="D9" s="63"/>
      <c r="E9" s="60"/>
      <c r="F9" s="64"/>
      <c r="G9" s="62"/>
      <c r="H9" s="63"/>
      <c r="I9" s="60"/>
      <c r="J9" s="64"/>
      <c r="K9" s="62"/>
      <c r="L9" s="63"/>
      <c r="M9" s="60"/>
      <c r="N9" s="64"/>
      <c r="O9" s="62"/>
      <c r="P9" s="63"/>
      <c r="Q9" s="60"/>
      <c r="R9" s="64"/>
      <c r="S9" s="62"/>
      <c r="T9" s="63"/>
    </row>
    <row r="10" spans="1:20" ht="12.75">
      <c r="A10" s="60"/>
      <c r="B10" s="61"/>
      <c r="C10" s="62"/>
      <c r="D10" s="63"/>
      <c r="E10" s="60"/>
      <c r="F10" s="64"/>
      <c r="G10" s="62"/>
      <c r="H10" s="63"/>
      <c r="I10" s="60"/>
      <c r="J10" s="64"/>
      <c r="K10" s="62"/>
      <c r="L10" s="63"/>
      <c r="M10" s="60"/>
      <c r="N10" s="64"/>
      <c r="O10" s="62"/>
      <c r="P10" s="63"/>
      <c r="Q10" s="60"/>
      <c r="R10" s="64"/>
      <c r="S10" s="62"/>
      <c r="T10" s="63"/>
    </row>
    <row r="11" spans="1:20" ht="12.75">
      <c r="A11" s="60"/>
      <c r="B11" s="61"/>
      <c r="C11" s="62"/>
      <c r="D11" s="63"/>
      <c r="E11" s="60"/>
      <c r="F11" s="64"/>
      <c r="G11" s="62"/>
      <c r="H11" s="63"/>
      <c r="I11" s="60"/>
      <c r="J11" s="64"/>
      <c r="K11" s="62"/>
      <c r="L11" s="63"/>
      <c r="M11" s="60"/>
      <c r="N11" s="64"/>
      <c r="O11" s="62"/>
      <c r="P11" s="63"/>
      <c r="Q11" s="60"/>
      <c r="R11" s="64"/>
      <c r="S11" s="62"/>
      <c r="T11" s="63"/>
    </row>
    <row r="12" spans="1:20" ht="12.75">
      <c r="A12" s="60"/>
      <c r="B12" s="61"/>
      <c r="C12" s="62"/>
      <c r="D12" s="63"/>
      <c r="E12" s="60"/>
      <c r="F12" s="64"/>
      <c r="G12" s="62"/>
      <c r="H12" s="63"/>
      <c r="I12" s="60"/>
      <c r="J12" s="64"/>
      <c r="K12" s="62"/>
      <c r="L12" s="63"/>
      <c r="M12" s="60"/>
      <c r="N12" s="64"/>
      <c r="O12" s="62"/>
      <c r="P12" s="63"/>
      <c r="Q12" s="60"/>
      <c r="R12" s="64"/>
      <c r="S12" s="62"/>
      <c r="T12" s="63"/>
    </row>
    <row r="13" spans="1:20" ht="12.75">
      <c r="A13" s="60"/>
      <c r="B13" s="61"/>
      <c r="C13" s="62"/>
      <c r="D13" s="63"/>
      <c r="E13" s="60"/>
      <c r="F13" s="64"/>
      <c r="G13" s="62"/>
      <c r="H13" s="63"/>
      <c r="I13" s="60"/>
      <c r="J13" s="64"/>
      <c r="K13" s="62"/>
      <c r="L13" s="63"/>
      <c r="M13" s="60"/>
      <c r="N13" s="64"/>
      <c r="O13" s="62"/>
      <c r="P13" s="63"/>
      <c r="Q13" s="60"/>
      <c r="R13" s="64"/>
      <c r="S13" s="62"/>
      <c r="T13" s="63"/>
    </row>
    <row r="14" spans="1:20" ht="12.75">
      <c r="A14" s="60"/>
      <c r="B14" s="61"/>
      <c r="C14" s="62"/>
      <c r="D14" s="63"/>
      <c r="E14" s="60"/>
      <c r="F14" s="64"/>
      <c r="G14" s="62"/>
      <c r="H14" s="63"/>
      <c r="I14" s="60"/>
      <c r="J14" s="64"/>
      <c r="K14" s="62"/>
      <c r="L14" s="63"/>
      <c r="M14" s="60"/>
      <c r="N14" s="64"/>
      <c r="O14" s="62"/>
      <c r="P14" s="63"/>
      <c r="Q14" s="60"/>
      <c r="R14" s="64"/>
      <c r="S14" s="62"/>
      <c r="T14" s="63"/>
    </row>
    <row r="15" spans="1:20" ht="12.75">
      <c r="A15" s="60"/>
      <c r="B15" s="61"/>
      <c r="C15" s="62"/>
      <c r="D15" s="63"/>
      <c r="E15" s="60"/>
      <c r="F15" s="64"/>
      <c r="G15" s="62"/>
      <c r="H15" s="63"/>
      <c r="I15" s="60"/>
      <c r="J15" s="64"/>
      <c r="K15" s="62"/>
      <c r="L15" s="63"/>
      <c r="M15" s="60"/>
      <c r="N15" s="64"/>
      <c r="O15" s="62"/>
      <c r="P15" s="63"/>
      <c r="Q15" s="60"/>
      <c r="R15" s="64"/>
      <c r="S15" s="62"/>
      <c r="T15" s="63"/>
    </row>
    <row r="16" spans="1:20" ht="12.75">
      <c r="A16" s="60"/>
      <c r="B16" s="61"/>
      <c r="C16" s="62"/>
      <c r="D16" s="63"/>
      <c r="E16" s="60"/>
      <c r="F16" s="64"/>
      <c r="G16" s="62"/>
      <c r="H16" s="63"/>
      <c r="I16" s="60"/>
      <c r="J16" s="64"/>
      <c r="K16" s="62"/>
      <c r="L16" s="63"/>
      <c r="M16" s="60"/>
      <c r="N16" s="64"/>
      <c r="O16" s="62"/>
      <c r="P16" s="63"/>
      <c r="Q16" s="60"/>
      <c r="R16" s="64"/>
      <c r="S16" s="62"/>
      <c r="T16" s="63"/>
    </row>
    <row r="17" spans="1:20" ht="12.75">
      <c r="A17" s="60"/>
      <c r="B17" s="61"/>
      <c r="C17" s="62"/>
      <c r="D17" s="63"/>
      <c r="E17" s="60"/>
      <c r="F17" s="64"/>
      <c r="G17" s="62"/>
      <c r="H17" s="63"/>
      <c r="I17" s="60"/>
      <c r="J17" s="64"/>
      <c r="K17" s="62"/>
      <c r="L17" s="63"/>
      <c r="M17" s="60"/>
      <c r="N17" s="64"/>
      <c r="O17" s="62"/>
      <c r="P17" s="63"/>
      <c r="Q17" s="60"/>
      <c r="R17" s="64"/>
      <c r="S17" s="62"/>
      <c r="T17" s="63"/>
    </row>
    <row r="18" spans="1:20" ht="12.75">
      <c r="A18" s="60"/>
      <c r="B18" s="61"/>
      <c r="C18" s="62"/>
      <c r="D18" s="63"/>
      <c r="E18" s="60"/>
      <c r="F18" s="64"/>
      <c r="G18" s="62"/>
      <c r="H18" s="63"/>
      <c r="I18" s="60"/>
      <c r="J18" s="64"/>
      <c r="K18" s="62"/>
      <c r="L18" s="63"/>
      <c r="M18" s="60"/>
      <c r="N18" s="64"/>
      <c r="O18" s="62"/>
      <c r="P18" s="63"/>
      <c r="Q18" s="60"/>
      <c r="R18" s="64"/>
      <c r="S18" s="62"/>
      <c r="T18" s="63"/>
    </row>
    <row r="19" spans="1:20" ht="12.75">
      <c r="A19" s="60"/>
      <c r="B19" s="61"/>
      <c r="C19" s="62"/>
      <c r="D19" s="63"/>
      <c r="E19" s="60"/>
      <c r="F19" s="64"/>
      <c r="G19" s="62"/>
      <c r="H19" s="63"/>
      <c r="I19" s="60"/>
      <c r="J19" s="64"/>
      <c r="K19" s="62"/>
      <c r="L19" s="63"/>
      <c r="M19" s="60"/>
      <c r="N19" s="64"/>
      <c r="O19" s="62"/>
      <c r="P19" s="63"/>
      <c r="Q19" s="60"/>
      <c r="R19" s="64"/>
      <c r="S19" s="62"/>
      <c r="T19" s="63"/>
    </row>
    <row r="20" spans="1:20" ht="12.75">
      <c r="A20" s="60"/>
      <c r="B20" s="61"/>
      <c r="C20" s="62"/>
      <c r="D20" s="63"/>
      <c r="E20" s="60"/>
      <c r="F20" s="64"/>
      <c r="G20" s="62"/>
      <c r="H20" s="63"/>
      <c r="I20" s="60"/>
      <c r="J20" s="64"/>
      <c r="K20" s="62"/>
      <c r="L20" s="63"/>
      <c r="M20" s="60"/>
      <c r="N20" s="64"/>
      <c r="O20" s="62"/>
      <c r="P20" s="63"/>
      <c r="Q20" s="60"/>
      <c r="R20" s="64"/>
      <c r="S20" s="62"/>
      <c r="T20" s="63"/>
    </row>
    <row r="21" spans="1:20" ht="12.75">
      <c r="A21" s="60"/>
      <c r="B21" s="61"/>
      <c r="C21" s="62"/>
      <c r="D21" s="63"/>
      <c r="E21" s="60"/>
      <c r="F21" s="64"/>
      <c r="G21" s="62"/>
      <c r="H21" s="63"/>
      <c r="I21" s="60"/>
      <c r="J21" s="64"/>
      <c r="K21" s="62"/>
      <c r="L21" s="63"/>
      <c r="M21" s="60"/>
      <c r="N21" s="64"/>
      <c r="O21" s="62"/>
      <c r="P21" s="63"/>
      <c r="Q21" s="60"/>
      <c r="R21" s="64"/>
      <c r="S21" s="62"/>
      <c r="T21" s="63"/>
    </row>
    <row r="22" spans="1:20" ht="12.75">
      <c r="A22" s="60"/>
      <c r="B22" s="61"/>
      <c r="C22" s="62"/>
      <c r="D22" s="63"/>
      <c r="E22" s="60"/>
      <c r="F22" s="64"/>
      <c r="G22" s="62"/>
      <c r="H22" s="63"/>
      <c r="I22" s="60"/>
      <c r="J22" s="64"/>
      <c r="K22" s="62"/>
      <c r="L22" s="63"/>
      <c r="M22" s="60"/>
      <c r="N22" s="64"/>
      <c r="O22" s="62"/>
      <c r="P22" s="63"/>
      <c r="Q22" s="60"/>
      <c r="R22" s="64"/>
      <c r="S22" s="62"/>
      <c r="T22" s="63"/>
    </row>
    <row r="23" spans="1:20" ht="12.75">
      <c r="A23" s="60"/>
      <c r="B23" s="61"/>
      <c r="C23" s="62"/>
      <c r="D23" s="63"/>
      <c r="E23" s="60"/>
      <c r="F23" s="64"/>
      <c r="G23" s="62"/>
      <c r="H23" s="63"/>
      <c r="I23" s="60"/>
      <c r="J23" s="64"/>
      <c r="K23" s="62"/>
      <c r="L23" s="63"/>
      <c r="M23" s="60"/>
      <c r="N23" s="64"/>
      <c r="O23" s="62"/>
      <c r="P23" s="63"/>
      <c r="Q23" s="60"/>
      <c r="R23" s="64"/>
      <c r="S23" s="62"/>
      <c r="T23" s="63"/>
    </row>
    <row r="24" spans="1:20" ht="12.75">
      <c r="A24" s="60"/>
      <c r="B24" s="61"/>
      <c r="C24" s="62"/>
      <c r="D24" s="63"/>
      <c r="E24" s="60"/>
      <c r="F24" s="64"/>
      <c r="G24" s="62"/>
      <c r="H24" s="63"/>
      <c r="I24" s="60"/>
      <c r="J24" s="64"/>
      <c r="K24" s="62"/>
      <c r="L24" s="63"/>
      <c r="M24" s="60"/>
      <c r="N24" s="64"/>
      <c r="O24" s="62"/>
      <c r="P24" s="63"/>
      <c r="Q24" s="60"/>
      <c r="R24" s="64"/>
      <c r="S24" s="62"/>
      <c r="T24" s="63"/>
    </row>
    <row r="25" spans="1:20" ht="12.75">
      <c r="A25" s="60"/>
      <c r="B25" s="61"/>
      <c r="C25" s="62"/>
      <c r="D25" s="63"/>
      <c r="E25" s="60"/>
      <c r="F25" s="64"/>
      <c r="G25" s="62"/>
      <c r="H25" s="63"/>
      <c r="I25" s="60"/>
      <c r="J25" s="64"/>
      <c r="K25" s="62"/>
      <c r="L25" s="63"/>
      <c r="M25" s="60"/>
      <c r="N25" s="64"/>
      <c r="O25" s="62"/>
      <c r="P25" s="63"/>
      <c r="Q25" s="60"/>
      <c r="R25" s="64"/>
      <c r="S25" s="62"/>
      <c r="T25" s="63"/>
    </row>
    <row r="26" spans="1:20" ht="12.75">
      <c r="A26" s="60"/>
      <c r="B26" s="61"/>
      <c r="C26" s="62"/>
      <c r="D26" s="63"/>
      <c r="E26" s="60"/>
      <c r="F26" s="64"/>
      <c r="G26" s="62"/>
      <c r="H26" s="63"/>
      <c r="I26" s="60"/>
      <c r="J26" s="64"/>
      <c r="K26" s="62"/>
      <c r="L26" s="63"/>
      <c r="M26" s="60"/>
      <c r="N26" s="64"/>
      <c r="O26" s="62"/>
      <c r="P26" s="63"/>
      <c r="Q26" s="60"/>
      <c r="R26" s="64"/>
      <c r="S26" s="62"/>
      <c r="T26" s="63"/>
    </row>
    <row r="27" spans="1:20" ht="13.5" thickBot="1">
      <c r="A27" s="65" t="s">
        <v>23</v>
      </c>
      <c r="B27" s="66">
        <f>SUM(B7:B26)</f>
        <v>0</v>
      </c>
      <c r="C27" s="67"/>
      <c r="D27" s="66">
        <f>SUM(D7:D26)</f>
        <v>0</v>
      </c>
      <c r="E27" s="65"/>
      <c r="F27" s="66">
        <f>SUM(F7:F26)</f>
        <v>0</v>
      </c>
      <c r="G27" s="67"/>
      <c r="H27" s="66">
        <f>SUM(H7:H26)</f>
        <v>0</v>
      </c>
      <c r="I27" s="65"/>
      <c r="J27" s="66">
        <f>SUM(J7:J26)</f>
        <v>0</v>
      </c>
      <c r="K27" s="67"/>
      <c r="L27" s="66">
        <f>SUM(L7:L26)</f>
        <v>0</v>
      </c>
      <c r="M27" s="65"/>
      <c r="N27" s="66">
        <f>SUM(N7:N26)</f>
        <v>0</v>
      </c>
      <c r="O27" s="67"/>
      <c r="P27" s="66">
        <f>SUM(P7:P26)</f>
        <v>0</v>
      </c>
      <c r="Q27" s="65"/>
      <c r="R27" s="66">
        <f>SUM(R7:R26)</f>
        <v>0</v>
      </c>
      <c r="S27" s="67"/>
      <c r="T27" s="66">
        <f>SUM(T7:T26)</f>
        <v>0</v>
      </c>
    </row>
  </sheetData>
  <sheetProtection/>
  <mergeCells count="17">
    <mergeCell ref="M5:N5"/>
    <mergeCell ref="O5:P5"/>
    <mergeCell ref="Q5:R5"/>
    <mergeCell ref="E5:F5"/>
    <mergeCell ref="G5:H5"/>
    <mergeCell ref="I5:J5"/>
    <mergeCell ref="K5:L5"/>
    <mergeCell ref="S5:T5"/>
    <mergeCell ref="A1:T1"/>
    <mergeCell ref="A4:D4"/>
    <mergeCell ref="E4:H4"/>
    <mergeCell ref="I4:L4"/>
    <mergeCell ref="M4:P4"/>
    <mergeCell ref="Q4:T4"/>
    <mergeCell ref="S3:T3"/>
    <mergeCell ref="A5:B5"/>
    <mergeCell ref="C5:D5"/>
  </mergeCells>
  <printOptions/>
  <pageMargins left="0.29" right="0.4" top="1.12" bottom="0.43" header="0.31496062992125984" footer="0.31496062992125984"/>
  <pageSetup fitToHeight="100" fitToWidth="1" horizontalDpi="600" verticalDpi="600" orientation="landscape" paperSize="9" scale="7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140625" style="26" customWidth="1"/>
    <col min="2" max="2" width="9.00390625" style="26" customWidth="1"/>
    <col min="3" max="4" width="9.140625" style="26" customWidth="1"/>
    <col min="5" max="5" width="12.7109375" style="26" bestFit="1" customWidth="1"/>
    <col min="6" max="6" width="8.57421875" style="26" bestFit="1" customWidth="1"/>
    <col min="7" max="7" width="12.140625" style="26" bestFit="1" customWidth="1"/>
    <col min="8" max="12" width="9.140625" style="26" customWidth="1"/>
    <col min="13" max="13" width="12.8515625" style="26" bestFit="1" customWidth="1"/>
    <col min="14" max="19" width="9.140625" style="26" customWidth="1"/>
    <col min="20" max="20" width="9.7109375" style="26" customWidth="1"/>
    <col min="21" max="16384" width="9.140625" style="26" customWidth="1"/>
  </cols>
  <sheetData>
    <row r="1" spans="1:20" ht="30">
      <c r="A1" s="1160" t="s">
        <v>84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0"/>
      <c r="Q1" s="1160"/>
      <c r="R1" s="1160"/>
      <c r="S1" s="1160"/>
      <c r="T1" s="1160"/>
    </row>
    <row r="2" spans="1:20" ht="30">
      <c r="A2" s="1159" t="s">
        <v>74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  <c r="R2" s="1159"/>
      <c r="S2" s="1159"/>
      <c r="T2" s="1159"/>
    </row>
    <row r="3" spans="1:20" ht="30">
      <c r="A3" s="1159" t="s">
        <v>85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</row>
    <row r="4" ht="24">
      <c r="A4" s="21" t="s">
        <v>75</v>
      </c>
    </row>
    <row r="5" spans="1:20" ht="24.75" thickBot="1">
      <c r="A5" s="22" t="s">
        <v>76</v>
      </c>
      <c r="S5" s="1161" t="s">
        <v>86</v>
      </c>
      <c r="T5" s="1161"/>
    </row>
    <row r="6" spans="1:20" ht="24">
      <c r="A6" s="1153" t="s">
        <v>77</v>
      </c>
      <c r="B6" s="1154"/>
      <c r="C6" s="1154"/>
      <c r="D6" s="1155"/>
      <c r="E6" s="1153" t="s">
        <v>78</v>
      </c>
      <c r="F6" s="1154"/>
      <c r="G6" s="1154"/>
      <c r="H6" s="1155"/>
      <c r="I6" s="1153" t="s">
        <v>79</v>
      </c>
      <c r="J6" s="1154"/>
      <c r="K6" s="1154"/>
      <c r="L6" s="1155"/>
      <c r="M6" s="1153" t="s">
        <v>80</v>
      </c>
      <c r="N6" s="1154"/>
      <c r="O6" s="1154"/>
      <c r="P6" s="1155"/>
      <c r="Q6" s="1153" t="s">
        <v>81</v>
      </c>
      <c r="R6" s="1154"/>
      <c r="S6" s="1154"/>
      <c r="T6" s="1155"/>
    </row>
    <row r="7" spans="1:20" ht="24">
      <c r="A7" s="1158" t="s">
        <v>14</v>
      </c>
      <c r="B7" s="1156"/>
      <c r="C7" s="1156" t="s">
        <v>82</v>
      </c>
      <c r="D7" s="1157"/>
      <c r="E7" s="1158" t="s">
        <v>14</v>
      </c>
      <c r="F7" s="1156"/>
      <c r="G7" s="1156" t="s">
        <v>82</v>
      </c>
      <c r="H7" s="1157"/>
      <c r="I7" s="1158" t="s">
        <v>14</v>
      </c>
      <c r="J7" s="1156"/>
      <c r="K7" s="1156" t="s">
        <v>82</v>
      </c>
      <c r="L7" s="1157"/>
      <c r="M7" s="1158" t="s">
        <v>14</v>
      </c>
      <c r="N7" s="1156"/>
      <c r="O7" s="1156" t="s">
        <v>82</v>
      </c>
      <c r="P7" s="1157"/>
      <c r="Q7" s="1158" t="s">
        <v>14</v>
      </c>
      <c r="R7" s="1156"/>
      <c r="S7" s="1156" t="s">
        <v>82</v>
      </c>
      <c r="T7" s="1157"/>
    </row>
    <row r="8" spans="1:20" s="20" customFormat="1" ht="24">
      <c r="A8" s="23" t="s">
        <v>83</v>
      </c>
      <c r="B8" s="24" t="s">
        <v>22</v>
      </c>
      <c r="C8" s="24" t="s">
        <v>83</v>
      </c>
      <c r="D8" s="24" t="s">
        <v>22</v>
      </c>
      <c r="E8" s="23" t="s">
        <v>83</v>
      </c>
      <c r="F8" s="24" t="s">
        <v>22</v>
      </c>
      <c r="G8" s="24" t="s">
        <v>83</v>
      </c>
      <c r="H8" s="24" t="s">
        <v>22</v>
      </c>
      <c r="I8" s="23" t="s">
        <v>83</v>
      </c>
      <c r="J8" s="24" t="s">
        <v>22</v>
      </c>
      <c r="K8" s="24" t="s">
        <v>83</v>
      </c>
      <c r="L8" s="24" t="s">
        <v>22</v>
      </c>
      <c r="M8" s="23" t="s">
        <v>83</v>
      </c>
      <c r="N8" s="24" t="s">
        <v>22</v>
      </c>
      <c r="O8" s="24" t="s">
        <v>83</v>
      </c>
      <c r="P8" s="24" t="s">
        <v>22</v>
      </c>
      <c r="Q8" s="23" t="s">
        <v>83</v>
      </c>
      <c r="R8" s="24" t="s">
        <v>22</v>
      </c>
      <c r="S8" s="24" t="s">
        <v>83</v>
      </c>
      <c r="T8" s="25" t="s">
        <v>22</v>
      </c>
    </row>
    <row r="9" spans="1:20" ht="24">
      <c r="A9" s="27" t="s">
        <v>87</v>
      </c>
      <c r="B9" s="28">
        <v>240000</v>
      </c>
      <c r="C9" s="29" t="s">
        <v>88</v>
      </c>
      <c r="D9" s="30">
        <v>100000</v>
      </c>
      <c r="E9" s="27" t="s">
        <v>89</v>
      </c>
      <c r="F9" s="28">
        <v>50000</v>
      </c>
      <c r="G9" s="31" t="s">
        <v>90</v>
      </c>
      <c r="H9" s="30">
        <v>100000</v>
      </c>
      <c r="I9" s="27" t="s">
        <v>91</v>
      </c>
      <c r="J9" s="28">
        <v>100000</v>
      </c>
      <c r="K9" s="29" t="s">
        <v>92</v>
      </c>
      <c r="L9" s="30">
        <v>200000</v>
      </c>
      <c r="M9" s="32" t="s">
        <v>93</v>
      </c>
      <c r="N9" s="33">
        <v>30000</v>
      </c>
      <c r="O9" s="29" t="s">
        <v>94</v>
      </c>
      <c r="P9" s="30">
        <v>50000</v>
      </c>
      <c r="Q9" s="27"/>
      <c r="R9" s="29"/>
      <c r="S9" s="29"/>
      <c r="T9" s="34"/>
    </row>
    <row r="10" spans="1:20" ht="24">
      <c r="A10" s="32" t="s">
        <v>95</v>
      </c>
      <c r="B10" s="33">
        <v>60000</v>
      </c>
      <c r="C10" s="35"/>
      <c r="D10" s="36"/>
      <c r="E10" s="32" t="s">
        <v>96</v>
      </c>
      <c r="F10" s="37">
        <v>75000</v>
      </c>
      <c r="G10" s="31" t="s">
        <v>97</v>
      </c>
      <c r="H10" s="38">
        <v>50000</v>
      </c>
      <c r="I10" s="32"/>
      <c r="J10" s="35"/>
      <c r="K10" s="35"/>
      <c r="L10" s="36"/>
      <c r="M10" s="32" t="s">
        <v>98</v>
      </c>
      <c r="N10" s="33">
        <v>70000</v>
      </c>
      <c r="O10" s="35"/>
      <c r="P10" s="36"/>
      <c r="Q10" s="32"/>
      <c r="R10" s="35"/>
      <c r="S10" s="35"/>
      <c r="T10" s="36"/>
    </row>
    <row r="11" spans="1:20" ht="24">
      <c r="A11" s="32"/>
      <c r="B11" s="35"/>
      <c r="C11" s="35"/>
      <c r="D11" s="36"/>
      <c r="E11" s="32" t="s">
        <v>99</v>
      </c>
      <c r="F11" s="33">
        <v>60000</v>
      </c>
      <c r="G11" s="31"/>
      <c r="H11" s="36"/>
      <c r="I11" s="32"/>
      <c r="J11" s="35"/>
      <c r="K11" s="35"/>
      <c r="L11" s="36"/>
      <c r="M11" s="32"/>
      <c r="N11" s="35"/>
      <c r="O11" s="35"/>
      <c r="P11" s="36"/>
      <c r="Q11" s="32"/>
      <c r="R11" s="35"/>
      <c r="S11" s="35"/>
      <c r="T11" s="36"/>
    </row>
    <row r="12" spans="1:20" ht="24">
      <c r="A12" s="39"/>
      <c r="B12" s="40"/>
      <c r="C12" s="40"/>
      <c r="D12" s="41"/>
      <c r="E12" s="39"/>
      <c r="F12" s="40"/>
      <c r="G12" s="40"/>
      <c r="H12" s="41"/>
      <c r="I12" s="39"/>
      <c r="J12" s="40"/>
      <c r="K12" s="40"/>
      <c r="L12" s="41"/>
      <c r="M12" s="39"/>
      <c r="N12" s="40"/>
      <c r="O12" s="40"/>
      <c r="P12" s="41"/>
      <c r="Q12" s="39"/>
      <c r="R12" s="40"/>
      <c r="S12" s="40"/>
      <c r="T12" s="41"/>
    </row>
    <row r="13" spans="1:20" ht="24">
      <c r="A13" s="39"/>
      <c r="B13" s="40"/>
      <c r="C13" s="40"/>
      <c r="D13" s="41"/>
      <c r="E13" s="39"/>
      <c r="F13" s="40"/>
      <c r="G13" s="40"/>
      <c r="H13" s="41"/>
      <c r="I13" s="39"/>
      <c r="J13" s="40"/>
      <c r="K13" s="40"/>
      <c r="L13" s="41"/>
      <c r="M13" s="39"/>
      <c r="N13" s="40"/>
      <c r="O13" s="40"/>
      <c r="P13" s="41"/>
      <c r="Q13" s="39"/>
      <c r="R13" s="40"/>
      <c r="S13" s="40"/>
      <c r="T13" s="41"/>
    </row>
    <row r="14" spans="1:20" ht="24">
      <c r="A14" s="39"/>
      <c r="B14" s="40"/>
      <c r="C14" s="40"/>
      <c r="D14" s="41"/>
      <c r="E14" s="39"/>
      <c r="F14" s="40"/>
      <c r="G14" s="40"/>
      <c r="H14" s="41"/>
      <c r="I14" s="39"/>
      <c r="J14" s="40"/>
      <c r="K14" s="40"/>
      <c r="L14" s="41"/>
      <c r="M14" s="39"/>
      <c r="N14" s="40"/>
      <c r="O14" s="40"/>
      <c r="P14" s="41"/>
      <c r="Q14" s="39"/>
      <c r="R14" s="40"/>
      <c r="S14" s="40"/>
      <c r="T14" s="41"/>
    </row>
    <row r="15" spans="1:20" ht="24">
      <c r="A15" s="39"/>
      <c r="B15" s="40"/>
      <c r="C15" s="40"/>
      <c r="D15" s="41"/>
      <c r="E15" s="39"/>
      <c r="F15" s="40"/>
      <c r="G15" s="40"/>
      <c r="H15" s="41"/>
      <c r="I15" s="39"/>
      <c r="J15" s="40"/>
      <c r="K15" s="40"/>
      <c r="L15" s="41"/>
      <c r="M15" s="39"/>
      <c r="N15" s="40"/>
      <c r="O15" s="40"/>
      <c r="P15" s="41"/>
      <c r="Q15" s="39"/>
      <c r="R15" s="40"/>
      <c r="S15" s="40"/>
      <c r="T15" s="41"/>
    </row>
    <row r="16" spans="1:20" ht="24">
      <c r="A16" s="39"/>
      <c r="B16" s="40"/>
      <c r="C16" s="40"/>
      <c r="D16" s="41"/>
      <c r="E16" s="39"/>
      <c r="F16" s="40"/>
      <c r="G16" s="40"/>
      <c r="H16" s="41"/>
      <c r="I16" s="39"/>
      <c r="J16" s="40"/>
      <c r="K16" s="40"/>
      <c r="L16" s="41"/>
      <c r="M16" s="39"/>
      <c r="N16" s="40"/>
      <c r="O16" s="40"/>
      <c r="P16" s="41"/>
      <c r="Q16" s="39"/>
      <c r="R16" s="40"/>
      <c r="S16" s="40"/>
      <c r="T16" s="41"/>
    </row>
    <row r="17" spans="1:20" ht="24">
      <c r="A17" s="39"/>
      <c r="B17" s="40"/>
      <c r="C17" s="40"/>
      <c r="D17" s="41"/>
      <c r="E17" s="39"/>
      <c r="F17" s="40"/>
      <c r="G17" s="40"/>
      <c r="H17" s="41"/>
      <c r="I17" s="39"/>
      <c r="J17" s="40"/>
      <c r="K17" s="40"/>
      <c r="L17" s="41"/>
      <c r="M17" s="39"/>
      <c r="N17" s="40"/>
      <c r="O17" s="40"/>
      <c r="P17" s="41"/>
      <c r="Q17" s="39"/>
      <c r="R17" s="40"/>
      <c r="S17" s="40"/>
      <c r="T17" s="41"/>
    </row>
    <row r="18" spans="1:20" ht="24">
      <c r="A18" s="39"/>
      <c r="B18" s="40"/>
      <c r="C18" s="40"/>
      <c r="D18" s="41"/>
      <c r="E18" s="39"/>
      <c r="F18" s="40"/>
      <c r="G18" s="40"/>
      <c r="H18" s="41"/>
      <c r="I18" s="39"/>
      <c r="J18" s="40"/>
      <c r="K18" s="40"/>
      <c r="L18" s="41"/>
      <c r="M18" s="39"/>
      <c r="N18" s="40"/>
      <c r="O18" s="40"/>
      <c r="P18" s="41"/>
      <c r="Q18" s="39"/>
      <c r="R18" s="40"/>
      <c r="S18" s="40"/>
      <c r="T18" s="41"/>
    </row>
    <row r="19" spans="1:20" ht="24">
      <c r="A19" s="39"/>
      <c r="B19" s="40"/>
      <c r="C19" s="40"/>
      <c r="D19" s="41"/>
      <c r="E19" s="39"/>
      <c r="F19" s="40"/>
      <c r="G19" s="40"/>
      <c r="H19" s="41"/>
      <c r="I19" s="39"/>
      <c r="J19" s="40"/>
      <c r="K19" s="40"/>
      <c r="L19" s="41"/>
      <c r="M19" s="39"/>
      <c r="N19" s="40"/>
      <c r="O19" s="40"/>
      <c r="P19" s="41"/>
      <c r="Q19" s="39"/>
      <c r="R19" s="40"/>
      <c r="S19" s="40"/>
      <c r="T19" s="41"/>
    </row>
    <row r="20" spans="1:20" ht="24">
      <c r="A20" s="39"/>
      <c r="B20" s="40"/>
      <c r="C20" s="40"/>
      <c r="D20" s="41"/>
      <c r="E20" s="39"/>
      <c r="F20" s="40"/>
      <c r="G20" s="40"/>
      <c r="H20" s="41"/>
      <c r="I20" s="39"/>
      <c r="J20" s="40"/>
      <c r="K20" s="40"/>
      <c r="L20" s="41"/>
      <c r="M20" s="39"/>
      <c r="N20" s="40"/>
      <c r="O20" s="40"/>
      <c r="P20" s="41"/>
      <c r="Q20" s="39"/>
      <c r="R20" s="40"/>
      <c r="S20" s="40"/>
      <c r="T20" s="41"/>
    </row>
    <row r="21" spans="1:20" ht="24">
      <c r="A21" s="39"/>
      <c r="B21" s="40"/>
      <c r="C21" s="40"/>
      <c r="D21" s="41"/>
      <c r="E21" s="39"/>
      <c r="F21" s="40"/>
      <c r="G21" s="40"/>
      <c r="H21" s="41"/>
      <c r="I21" s="39"/>
      <c r="J21" s="40"/>
      <c r="K21" s="40"/>
      <c r="L21" s="41"/>
      <c r="M21" s="39"/>
      <c r="N21" s="40"/>
      <c r="O21" s="40"/>
      <c r="P21" s="41"/>
      <c r="Q21" s="39"/>
      <c r="R21" s="40"/>
      <c r="S21" s="40"/>
      <c r="T21" s="41"/>
    </row>
    <row r="22" spans="1:20" ht="24">
      <c r="A22" s="39"/>
      <c r="B22" s="40"/>
      <c r="C22" s="40"/>
      <c r="D22" s="41"/>
      <c r="E22" s="39"/>
      <c r="F22" s="40"/>
      <c r="G22" s="40"/>
      <c r="H22" s="41"/>
      <c r="I22" s="39"/>
      <c r="J22" s="40"/>
      <c r="K22" s="40"/>
      <c r="L22" s="41"/>
      <c r="M22" s="39"/>
      <c r="N22" s="40"/>
      <c r="O22" s="40"/>
      <c r="P22" s="41"/>
      <c r="Q22" s="39"/>
      <c r="R22" s="40"/>
      <c r="S22" s="40"/>
      <c r="T22" s="41"/>
    </row>
    <row r="23" spans="1:20" ht="24">
      <c r="A23" s="39"/>
      <c r="B23" s="40"/>
      <c r="C23" s="40"/>
      <c r="D23" s="41"/>
      <c r="E23" s="39"/>
      <c r="F23" s="40"/>
      <c r="G23" s="40"/>
      <c r="H23" s="41"/>
      <c r="I23" s="39"/>
      <c r="J23" s="40"/>
      <c r="K23" s="40"/>
      <c r="L23" s="41"/>
      <c r="M23" s="39"/>
      <c r="N23" s="40"/>
      <c r="O23" s="40"/>
      <c r="P23" s="41"/>
      <c r="Q23" s="39"/>
      <c r="R23" s="40"/>
      <c r="S23" s="40"/>
      <c r="T23" s="41"/>
    </row>
    <row r="24" spans="1:20" ht="24">
      <c r="A24" s="39"/>
      <c r="B24" s="40"/>
      <c r="C24" s="40"/>
      <c r="D24" s="41"/>
      <c r="E24" s="39"/>
      <c r="F24" s="40"/>
      <c r="G24" s="40"/>
      <c r="H24" s="41"/>
      <c r="I24" s="39"/>
      <c r="J24" s="40"/>
      <c r="K24" s="40"/>
      <c r="L24" s="41"/>
      <c r="M24" s="39"/>
      <c r="N24" s="40"/>
      <c r="O24" s="40"/>
      <c r="P24" s="41"/>
      <c r="Q24" s="39"/>
      <c r="R24" s="40"/>
      <c r="S24" s="40"/>
      <c r="T24" s="41"/>
    </row>
    <row r="25" spans="1:20" ht="24">
      <c r="A25" s="39"/>
      <c r="B25" s="40"/>
      <c r="C25" s="40"/>
      <c r="D25" s="41"/>
      <c r="E25" s="39"/>
      <c r="F25" s="40"/>
      <c r="G25" s="40"/>
      <c r="H25" s="41"/>
      <c r="I25" s="39"/>
      <c r="J25" s="40"/>
      <c r="K25" s="40"/>
      <c r="L25" s="41"/>
      <c r="M25" s="39"/>
      <c r="N25" s="40"/>
      <c r="O25" s="40"/>
      <c r="P25" s="41"/>
      <c r="Q25" s="39"/>
      <c r="R25" s="40"/>
      <c r="S25" s="40"/>
      <c r="T25" s="41"/>
    </row>
    <row r="26" spans="1:20" ht="24">
      <c r="A26" s="39"/>
      <c r="B26" s="40"/>
      <c r="C26" s="40"/>
      <c r="D26" s="41"/>
      <c r="E26" s="39"/>
      <c r="F26" s="40"/>
      <c r="G26" s="40"/>
      <c r="H26" s="41"/>
      <c r="I26" s="39"/>
      <c r="J26" s="40"/>
      <c r="K26" s="40"/>
      <c r="L26" s="41"/>
      <c r="M26" s="39"/>
      <c r="N26" s="40"/>
      <c r="O26" s="40"/>
      <c r="P26" s="41"/>
      <c r="Q26" s="39"/>
      <c r="R26" s="40"/>
      <c r="S26" s="40"/>
      <c r="T26" s="41"/>
    </row>
    <row r="27" spans="1:20" ht="24">
      <c r="A27" s="39"/>
      <c r="B27" s="40"/>
      <c r="C27" s="40"/>
      <c r="D27" s="41"/>
      <c r="E27" s="39"/>
      <c r="F27" s="40"/>
      <c r="G27" s="40"/>
      <c r="H27" s="41"/>
      <c r="I27" s="39"/>
      <c r="J27" s="40"/>
      <c r="K27" s="40"/>
      <c r="L27" s="41"/>
      <c r="M27" s="39"/>
      <c r="N27" s="40"/>
      <c r="O27" s="40"/>
      <c r="P27" s="41"/>
      <c r="Q27" s="39"/>
      <c r="R27" s="40"/>
      <c r="S27" s="40"/>
      <c r="T27" s="41"/>
    </row>
    <row r="28" spans="1:20" ht="24">
      <c r="A28" s="39"/>
      <c r="B28" s="40"/>
      <c r="C28" s="40"/>
      <c r="D28" s="41"/>
      <c r="E28" s="39"/>
      <c r="F28" s="40"/>
      <c r="G28" s="40"/>
      <c r="H28" s="41"/>
      <c r="I28" s="39"/>
      <c r="J28" s="40"/>
      <c r="K28" s="40"/>
      <c r="L28" s="41"/>
      <c r="M28" s="39"/>
      <c r="N28" s="40"/>
      <c r="O28" s="40"/>
      <c r="P28" s="41"/>
      <c r="Q28" s="39"/>
      <c r="R28" s="40"/>
      <c r="S28" s="40"/>
      <c r="T28" s="41"/>
    </row>
    <row r="29" spans="1:20" ht="24">
      <c r="A29" s="39"/>
      <c r="B29" s="40"/>
      <c r="C29" s="40"/>
      <c r="D29" s="41"/>
      <c r="E29" s="39"/>
      <c r="F29" s="40"/>
      <c r="G29" s="40"/>
      <c r="H29" s="41"/>
      <c r="I29" s="39"/>
      <c r="J29" s="40"/>
      <c r="K29" s="40"/>
      <c r="L29" s="41"/>
      <c r="M29" s="39"/>
      <c r="N29" s="40"/>
      <c r="O29" s="40"/>
      <c r="P29" s="41"/>
      <c r="Q29" s="39"/>
      <c r="R29" s="40"/>
      <c r="S29" s="40"/>
      <c r="T29" s="41"/>
    </row>
    <row r="30" spans="1:20" ht="24">
      <c r="A30" s="39"/>
      <c r="B30" s="40"/>
      <c r="C30" s="40"/>
      <c r="D30" s="41"/>
      <c r="E30" s="39"/>
      <c r="F30" s="40"/>
      <c r="G30" s="40"/>
      <c r="H30" s="41"/>
      <c r="I30" s="39"/>
      <c r="J30" s="40"/>
      <c r="K30" s="40"/>
      <c r="L30" s="41"/>
      <c r="M30" s="39"/>
      <c r="N30" s="40"/>
      <c r="O30" s="40"/>
      <c r="P30" s="41"/>
      <c r="Q30" s="39"/>
      <c r="R30" s="40"/>
      <c r="S30" s="40"/>
      <c r="T30" s="41"/>
    </row>
    <row r="31" spans="1:20" ht="24">
      <c r="A31" s="39"/>
      <c r="B31" s="40"/>
      <c r="C31" s="40"/>
      <c r="D31" s="41"/>
      <c r="E31" s="39"/>
      <c r="F31" s="40"/>
      <c r="G31" s="40"/>
      <c r="H31" s="41"/>
      <c r="I31" s="39"/>
      <c r="J31" s="40"/>
      <c r="K31" s="40"/>
      <c r="L31" s="41"/>
      <c r="M31" s="39"/>
      <c r="N31" s="40"/>
      <c r="O31" s="40"/>
      <c r="P31" s="41"/>
      <c r="Q31" s="39"/>
      <c r="R31" s="40"/>
      <c r="S31" s="40"/>
      <c r="T31" s="41"/>
    </row>
    <row r="32" spans="1:20" s="47" customFormat="1" ht="21" thickBot="1">
      <c r="A32" s="42" t="s">
        <v>23</v>
      </c>
      <c r="B32" s="43">
        <f>B9+B10</f>
        <v>300000</v>
      </c>
      <c r="C32" s="44"/>
      <c r="D32" s="45">
        <f>SUM(D9:D31)</f>
        <v>100000</v>
      </c>
      <c r="E32" s="42"/>
      <c r="F32" s="46">
        <f>SUM(F9:F31)</f>
        <v>185000</v>
      </c>
      <c r="G32" s="44"/>
      <c r="H32" s="45">
        <f>SUM(H9:H31)</f>
        <v>150000</v>
      </c>
      <c r="I32" s="42"/>
      <c r="J32" s="46">
        <f>SUM(J9:J31)</f>
        <v>100000</v>
      </c>
      <c r="K32" s="44"/>
      <c r="L32" s="45">
        <f>SUM(L9:L31)</f>
        <v>200000</v>
      </c>
      <c r="M32" s="42"/>
      <c r="N32" s="46">
        <f>SUM(N9:N31)</f>
        <v>100000</v>
      </c>
      <c r="O32" s="44"/>
      <c r="P32" s="45">
        <f>SUM(P9:P31)</f>
        <v>50000</v>
      </c>
      <c r="Q32" s="42"/>
      <c r="R32" s="46"/>
      <c r="S32" s="44"/>
      <c r="T32" s="45"/>
    </row>
  </sheetData>
  <sheetProtection/>
  <mergeCells count="19">
    <mergeCell ref="A7:B7"/>
    <mergeCell ref="C7:D7"/>
    <mergeCell ref="E7:F7"/>
    <mergeCell ref="G7:H7"/>
    <mergeCell ref="A2:T2"/>
    <mergeCell ref="A1:T1"/>
    <mergeCell ref="S5:T5"/>
    <mergeCell ref="A3:T3"/>
    <mergeCell ref="A6:D6"/>
    <mergeCell ref="E6:H6"/>
    <mergeCell ref="I6:L6"/>
    <mergeCell ref="O7:P7"/>
    <mergeCell ref="M6:P6"/>
    <mergeCell ref="Q6:T6"/>
    <mergeCell ref="Q7:R7"/>
    <mergeCell ref="S7:T7"/>
    <mergeCell ref="I7:J7"/>
    <mergeCell ref="K7:L7"/>
    <mergeCell ref="M7:N7"/>
  </mergeCells>
  <printOptions/>
  <pageMargins left="0.29" right="0.4" top="1.02" bottom="0.34" header="0.31496062992125984" footer="0.31496062992125984"/>
  <pageSetup fitToHeight="10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1:C30"/>
  <sheetViews>
    <sheetView showGridLines="0" zoomScalePageLayoutView="0" workbookViewId="0" topLeftCell="A7">
      <selection activeCell="B16" sqref="B16"/>
    </sheetView>
  </sheetViews>
  <sheetFormatPr defaultColWidth="9.140625" defaultRowHeight="12.75" outlineLevelRow="1"/>
  <cols>
    <col min="1" max="1" width="3.57421875" style="82" customWidth="1"/>
    <col min="2" max="2" width="143.57421875" style="103" customWidth="1"/>
    <col min="3" max="3" width="8.57421875" style="110" customWidth="1"/>
    <col min="4" max="16384" width="9.140625" style="82" customWidth="1"/>
  </cols>
  <sheetData>
    <row r="1" spans="2:3" ht="34.5" customHeight="1">
      <c r="B1" s="917" t="s">
        <v>2</v>
      </c>
      <c r="C1" s="917"/>
    </row>
    <row r="2" ht="24.75" customHeight="1">
      <c r="C2" s="104" t="s">
        <v>3</v>
      </c>
    </row>
    <row r="3" ht="9.75" customHeight="1">
      <c r="C3" s="104"/>
    </row>
    <row r="4" spans="2:3" ht="29.25" customHeight="1">
      <c r="B4" s="103" t="s">
        <v>4</v>
      </c>
      <c r="C4" s="130"/>
    </row>
    <row r="5" spans="2:3" ht="29.25" customHeight="1">
      <c r="B5" s="103" t="s">
        <v>541</v>
      </c>
      <c r="C5" s="630"/>
    </row>
    <row r="6" spans="2:3" ht="29.25" customHeight="1">
      <c r="B6" s="103" t="s">
        <v>542</v>
      </c>
      <c r="C6" s="630"/>
    </row>
    <row r="7" spans="2:3" ht="29.25" customHeight="1">
      <c r="B7" s="103" t="s">
        <v>543</v>
      </c>
      <c r="C7" s="630"/>
    </row>
    <row r="8" spans="2:3" ht="29.25" customHeight="1">
      <c r="B8" s="103" t="s">
        <v>544</v>
      </c>
      <c r="C8" s="630"/>
    </row>
    <row r="9" spans="2:3" ht="29.25" customHeight="1">
      <c r="B9" s="103" t="s">
        <v>545</v>
      </c>
      <c r="C9" s="630"/>
    </row>
    <row r="10" spans="2:3" s="79" customFormat="1" ht="29.25" customHeight="1" hidden="1" outlineLevel="1">
      <c r="B10" s="107" t="s">
        <v>165</v>
      </c>
      <c r="C10" s="630"/>
    </row>
    <row r="11" spans="2:3" s="79" customFormat="1" ht="29.25" customHeight="1" hidden="1" outlineLevel="1">
      <c r="B11" s="106" t="s">
        <v>166</v>
      </c>
      <c r="C11" s="630"/>
    </row>
    <row r="12" spans="2:3" ht="29.25" customHeight="1" collapsed="1">
      <c r="B12" s="103" t="s">
        <v>546</v>
      </c>
      <c r="C12" s="630"/>
    </row>
    <row r="13" spans="2:3" s="79" customFormat="1" ht="29.25" customHeight="1" hidden="1" outlineLevel="1">
      <c r="B13" s="106" t="s">
        <v>167</v>
      </c>
      <c r="C13" s="630"/>
    </row>
    <row r="14" spans="2:3" ht="29.25" customHeight="1" collapsed="1">
      <c r="B14" s="103" t="s">
        <v>547</v>
      </c>
      <c r="C14" s="630"/>
    </row>
    <row r="15" spans="2:3" ht="29.25" customHeight="1" collapsed="1">
      <c r="B15" s="103" t="s">
        <v>548</v>
      </c>
      <c r="C15" s="630"/>
    </row>
    <row r="16" spans="2:3" ht="29.25" customHeight="1" collapsed="1">
      <c r="B16" s="103" t="s">
        <v>549</v>
      </c>
      <c r="C16" s="630"/>
    </row>
    <row r="17" spans="2:3" ht="29.25" customHeight="1" collapsed="1">
      <c r="B17" s="103" t="s">
        <v>550</v>
      </c>
      <c r="C17" s="630"/>
    </row>
    <row r="18" spans="2:3" ht="29.25" customHeight="1" collapsed="1">
      <c r="B18" s="103" t="s">
        <v>551</v>
      </c>
      <c r="C18" s="630"/>
    </row>
    <row r="19" spans="2:3" ht="29.25" customHeight="1" collapsed="1">
      <c r="B19" s="103" t="s">
        <v>552</v>
      </c>
      <c r="C19" s="630"/>
    </row>
    <row r="20" spans="2:3" ht="29.25" customHeight="1" collapsed="1">
      <c r="B20" s="103" t="s">
        <v>553</v>
      </c>
      <c r="C20" s="630"/>
    </row>
    <row r="21" spans="2:3" s="79" customFormat="1" ht="29.25" customHeight="1">
      <c r="B21" s="629" t="s">
        <v>554</v>
      </c>
      <c r="C21" s="630"/>
    </row>
    <row r="22" spans="2:3" s="79" customFormat="1" ht="29.25" customHeight="1">
      <c r="B22" s="109" t="s">
        <v>626</v>
      </c>
      <c r="C22" s="108"/>
    </row>
    <row r="23" spans="2:3" s="79" customFormat="1" ht="29.25" customHeight="1">
      <c r="B23" s="109"/>
      <c r="C23" s="108"/>
    </row>
    <row r="24" spans="2:3" s="79" customFormat="1" ht="24">
      <c r="B24" s="109"/>
      <c r="C24" s="108"/>
    </row>
    <row r="25" spans="2:3" s="79" customFormat="1" ht="24">
      <c r="B25" s="109"/>
      <c r="C25" s="108"/>
    </row>
    <row r="26" spans="2:3" s="79" customFormat="1" ht="24">
      <c r="B26" s="109"/>
      <c r="C26" s="108"/>
    </row>
    <row r="27" spans="2:3" s="79" customFormat="1" ht="24">
      <c r="B27" s="109"/>
      <c r="C27" s="108"/>
    </row>
    <row r="28" spans="2:3" s="79" customFormat="1" ht="24">
      <c r="B28" s="109"/>
      <c r="C28" s="108"/>
    </row>
    <row r="29" spans="2:3" s="79" customFormat="1" ht="24">
      <c r="B29" s="109"/>
      <c r="C29" s="108"/>
    </row>
    <row r="30" spans="2:3" s="79" customFormat="1" ht="24">
      <c r="B30" s="109"/>
      <c r="C30" s="108"/>
    </row>
  </sheetData>
  <sheetProtection/>
  <mergeCells count="1">
    <mergeCell ref="B1:C1"/>
  </mergeCells>
  <hyperlinks>
    <hyperlink ref="B10" location="ทปษ!A1" display="ทปษ!A1"/>
    <hyperlink ref="B11" location="ตปท!A1" display="ตปท!A1"/>
    <hyperlink ref="B13" location="วิจัย!A1" display="วิจัย!A1"/>
  </hyperlinks>
  <printOptions horizontalCentered="1"/>
  <pageMargins left="0.2362204724409449" right="0.15748031496062992" top="0.35433070866141736" bottom="0.2755905511811024" header="0.4724409448818898" footer="0.31496062992125984"/>
  <pageSetup fitToHeight="100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10"/>
  <sheetViews>
    <sheetView showGridLines="0" workbookViewId="0" topLeftCell="A1">
      <selection activeCell="B12" sqref="B12"/>
    </sheetView>
  </sheetViews>
  <sheetFormatPr defaultColWidth="9.140625" defaultRowHeight="12.75"/>
  <cols>
    <col min="1" max="1" width="9.140625" style="70" customWidth="1"/>
    <col min="2" max="2" width="52.7109375" style="70" customWidth="1"/>
    <col min="3" max="3" width="43.28125" style="70" customWidth="1"/>
    <col min="4" max="4" width="24.28125" style="70" customWidth="1"/>
    <col min="5" max="16384" width="9.140625" style="70" customWidth="1"/>
  </cols>
  <sheetData>
    <row r="1" spans="1:4" s="261" customFormat="1" ht="47.25" customHeight="1">
      <c r="A1" s="918" t="s">
        <v>4</v>
      </c>
      <c r="B1" s="918"/>
      <c r="C1" s="918"/>
      <c r="D1" s="918"/>
    </row>
    <row r="3" spans="1:4" s="69" customFormat="1" ht="33" customHeight="1" thickBot="1">
      <c r="A3" s="71" t="s">
        <v>5</v>
      </c>
      <c r="B3" s="71" t="s">
        <v>6</v>
      </c>
      <c r="C3" s="71" t="s">
        <v>7</v>
      </c>
      <c r="D3" s="71" t="s">
        <v>8</v>
      </c>
    </row>
    <row r="4" spans="1:4" s="69" customFormat="1" ht="28.5" customHeight="1" thickTop="1">
      <c r="A4" s="72">
        <v>1</v>
      </c>
      <c r="B4" s="73"/>
      <c r="C4" s="73"/>
      <c r="D4" s="73"/>
    </row>
    <row r="5" spans="1:4" s="69" customFormat="1" ht="28.5" customHeight="1">
      <c r="A5" s="74">
        <v>2</v>
      </c>
      <c r="B5" s="75"/>
      <c r="C5" s="75"/>
      <c r="D5" s="75"/>
    </row>
    <row r="6" spans="1:4" s="69" customFormat="1" ht="28.5" customHeight="1">
      <c r="A6" s="74">
        <v>3</v>
      </c>
      <c r="B6" s="75"/>
      <c r="C6" s="75"/>
      <c r="D6" s="75"/>
    </row>
    <row r="7" spans="1:4" s="69" customFormat="1" ht="28.5" customHeight="1">
      <c r="A7" s="74">
        <v>4</v>
      </c>
      <c r="B7" s="76"/>
      <c r="C7" s="76"/>
      <c r="D7" s="76"/>
    </row>
    <row r="8" spans="1:18" s="69" customFormat="1" ht="28.5" customHeight="1">
      <c r="A8" s="74">
        <v>5</v>
      </c>
      <c r="B8" s="76"/>
      <c r="C8" s="76"/>
      <c r="D8" s="76"/>
      <c r="R8" s="77"/>
    </row>
    <row r="9" spans="1:4" s="69" customFormat="1" ht="28.5" customHeight="1">
      <c r="A9" s="74">
        <v>6</v>
      </c>
      <c r="B9" s="76"/>
      <c r="C9" s="76"/>
      <c r="D9" s="76"/>
    </row>
    <row r="10" spans="1:4" s="69" customFormat="1" ht="28.5" customHeight="1">
      <c r="A10" s="78"/>
      <c r="B10" s="78"/>
      <c r="C10" s="78"/>
      <c r="D10" s="78"/>
    </row>
    <row r="11" s="69" customFormat="1" ht="28.5" customHeight="1"/>
    <row r="12" s="69" customFormat="1" ht="28.5" customHeight="1"/>
    <row r="13" s="69" customFormat="1" ht="28.5" customHeight="1"/>
    <row r="14" s="69" customFormat="1" ht="28.5" customHeight="1"/>
    <row r="15" s="69" customFormat="1" ht="28.5" customHeight="1"/>
    <row r="16" s="69" customFormat="1" ht="28.5" customHeight="1"/>
    <row r="17" s="69" customFormat="1" ht="28.5" customHeight="1"/>
    <row r="18" s="69" customFormat="1" ht="28.5" customHeight="1"/>
    <row r="19" s="69" customFormat="1" ht="28.5" customHeight="1"/>
    <row r="20" s="69" customFormat="1" ht="28.5" customHeight="1"/>
    <row r="21" s="69" customFormat="1" ht="28.5" customHeight="1"/>
    <row r="22" s="69" customFormat="1" ht="28.5" customHeight="1"/>
    <row r="23" s="69" customFormat="1" ht="28.5" customHeight="1"/>
    <row r="24" s="69" customFormat="1" ht="28.5" customHeight="1"/>
    <row r="25" s="69" customFormat="1" ht="28.5" customHeight="1"/>
    <row r="26" s="69" customFormat="1" ht="28.5" customHeight="1"/>
    <row r="27" s="69" customFormat="1" ht="28.5" customHeight="1"/>
    <row r="28" s="69" customFormat="1" ht="28.5" customHeight="1"/>
    <row r="29" s="69" customFormat="1" ht="28.5" customHeight="1"/>
  </sheetData>
  <sheetProtection/>
  <mergeCells count="1">
    <mergeCell ref="A1:D1"/>
  </mergeCells>
  <printOptions horizontalCentered="1"/>
  <pageMargins left="0.4724409448818898" right="0.4724409448818898" top="0.77" bottom="0.7874015748031497" header="0.49" footer="0.5118110236220472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T81"/>
  <sheetViews>
    <sheetView zoomScale="60" zoomScaleNormal="60" zoomScalePageLayoutView="0" workbookViewId="0" topLeftCell="A1">
      <selection activeCell="K14" sqref="K14"/>
    </sheetView>
  </sheetViews>
  <sheetFormatPr defaultColWidth="9.140625" defaultRowHeight="12.75"/>
  <cols>
    <col min="1" max="1" width="29.28125" style="503" customWidth="1"/>
    <col min="2" max="2" width="21.57421875" style="503" bestFit="1" customWidth="1"/>
    <col min="3" max="3" width="16.8515625" style="503" customWidth="1"/>
    <col min="4" max="14" width="15.140625" style="503" customWidth="1"/>
    <col min="15" max="15" width="19.140625" style="503" customWidth="1"/>
    <col min="16" max="16" width="15.57421875" style="503" customWidth="1"/>
    <col min="17" max="17" width="17.28125" style="503" customWidth="1"/>
    <col min="18" max="19" width="13.7109375" style="503" customWidth="1"/>
    <col min="20" max="16384" width="9.140625" style="503" customWidth="1"/>
  </cols>
  <sheetData>
    <row r="1" spans="1:19" s="501" customFormat="1" ht="27.75" customHeight="1">
      <c r="A1" s="939" t="s">
        <v>556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</row>
    <row r="2" spans="1:19" s="501" customFormat="1" ht="27.75" customHeight="1">
      <c r="A2" s="939" t="s">
        <v>372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</row>
    <row r="3" spans="1:19" s="502" customFormat="1" ht="24" customHeight="1">
      <c r="A3" s="268" t="s">
        <v>29</v>
      </c>
      <c r="B3" s="268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</row>
    <row r="4" spans="1:19" ht="24" customHeight="1">
      <c r="A4" s="268" t="s">
        <v>193</v>
      </c>
      <c r="B4" s="268"/>
      <c r="S4" s="504" t="s">
        <v>68</v>
      </c>
    </row>
    <row r="5" spans="1:17" ht="6" customHeight="1" thickBot="1">
      <c r="A5" s="505"/>
      <c r="B5" s="505"/>
      <c r="Q5" s="506"/>
    </row>
    <row r="6" spans="1:19" s="507" customFormat="1" ht="30" customHeight="1">
      <c r="A6" s="940" t="s">
        <v>10</v>
      </c>
      <c r="B6" s="941"/>
      <c r="C6" s="942"/>
      <c r="D6" s="941" t="s">
        <v>197</v>
      </c>
      <c r="E6" s="941"/>
      <c r="F6" s="941"/>
      <c r="G6" s="942"/>
      <c r="H6" s="949" t="s">
        <v>336</v>
      </c>
      <c r="I6" s="950"/>
      <c r="J6" s="950"/>
      <c r="K6" s="951"/>
      <c r="L6" s="949" t="s">
        <v>557</v>
      </c>
      <c r="M6" s="952"/>
      <c r="N6" s="952"/>
      <c r="O6" s="952"/>
      <c r="P6" s="952"/>
      <c r="Q6" s="952"/>
      <c r="R6" s="952"/>
      <c r="S6" s="953"/>
    </row>
    <row r="7" spans="1:19" s="507" customFormat="1" ht="52.5" customHeight="1">
      <c r="A7" s="943"/>
      <c r="B7" s="944"/>
      <c r="C7" s="945"/>
      <c r="D7" s="954" t="s">
        <v>16</v>
      </c>
      <c r="E7" s="933" t="s">
        <v>17</v>
      </c>
      <c r="F7" s="933" t="s">
        <v>18</v>
      </c>
      <c r="G7" s="935" t="s">
        <v>15</v>
      </c>
      <c r="H7" s="937" t="s">
        <v>16</v>
      </c>
      <c r="I7" s="933" t="s">
        <v>17</v>
      </c>
      <c r="J7" s="933" t="s">
        <v>18</v>
      </c>
      <c r="K7" s="935" t="s">
        <v>15</v>
      </c>
      <c r="L7" s="937" t="s">
        <v>16</v>
      </c>
      <c r="M7" s="933" t="s">
        <v>17</v>
      </c>
      <c r="N7" s="933" t="s">
        <v>18</v>
      </c>
      <c r="O7" s="933" t="s">
        <v>212</v>
      </c>
      <c r="P7" s="931" t="s">
        <v>73</v>
      </c>
      <c r="Q7" s="956" t="s">
        <v>20</v>
      </c>
      <c r="R7" s="958" t="s">
        <v>116</v>
      </c>
      <c r="S7" s="959"/>
    </row>
    <row r="8" spans="1:19" s="507" customFormat="1" ht="30" customHeight="1">
      <c r="A8" s="943"/>
      <c r="B8" s="944"/>
      <c r="C8" s="945"/>
      <c r="D8" s="955"/>
      <c r="E8" s="934"/>
      <c r="F8" s="934"/>
      <c r="G8" s="936"/>
      <c r="H8" s="938"/>
      <c r="I8" s="934"/>
      <c r="J8" s="934"/>
      <c r="K8" s="936"/>
      <c r="L8" s="938"/>
      <c r="M8" s="934"/>
      <c r="N8" s="934"/>
      <c r="O8" s="934"/>
      <c r="P8" s="932"/>
      <c r="Q8" s="957"/>
      <c r="R8" s="508" t="s">
        <v>103</v>
      </c>
      <c r="S8" s="509" t="s">
        <v>104</v>
      </c>
    </row>
    <row r="9" spans="1:19" s="507" customFormat="1" ht="39.75" customHeight="1" thickBot="1">
      <c r="A9" s="946"/>
      <c r="B9" s="947"/>
      <c r="C9" s="948"/>
      <c r="D9" s="525" t="s">
        <v>183</v>
      </c>
      <c r="E9" s="526" t="s">
        <v>198</v>
      </c>
      <c r="F9" s="526" t="s">
        <v>199</v>
      </c>
      <c r="G9" s="527" t="s">
        <v>200</v>
      </c>
      <c r="H9" s="525" t="s">
        <v>201</v>
      </c>
      <c r="I9" s="526" t="s">
        <v>202</v>
      </c>
      <c r="J9" s="526" t="s">
        <v>203</v>
      </c>
      <c r="K9" s="527" t="s">
        <v>204</v>
      </c>
      <c r="L9" s="525" t="s">
        <v>205</v>
      </c>
      <c r="M9" s="526" t="s">
        <v>206</v>
      </c>
      <c r="N9" s="526" t="s">
        <v>207</v>
      </c>
      <c r="O9" s="528" t="s">
        <v>208</v>
      </c>
      <c r="P9" s="529" t="s">
        <v>209</v>
      </c>
      <c r="Q9" s="526" t="s">
        <v>210</v>
      </c>
      <c r="R9" s="526" t="s">
        <v>211</v>
      </c>
      <c r="S9" s="530" t="s">
        <v>213</v>
      </c>
    </row>
    <row r="10" spans="1:20" s="511" customFormat="1" ht="27" customHeight="1">
      <c r="A10" s="928" t="s">
        <v>121</v>
      </c>
      <c r="B10" s="960" t="s">
        <v>23</v>
      </c>
      <c r="C10" s="565" t="s">
        <v>101</v>
      </c>
      <c r="D10" s="566">
        <f aca="true" t="shared" si="0" ref="D10:F11">D12+D14</f>
        <v>0</v>
      </c>
      <c r="E10" s="567">
        <f t="shared" si="0"/>
        <v>0</v>
      </c>
      <c r="F10" s="567">
        <f t="shared" si="0"/>
        <v>0</v>
      </c>
      <c r="G10" s="568">
        <f aca="true" t="shared" si="1" ref="G10:G73">SUM(D10:F10)</f>
        <v>0</v>
      </c>
      <c r="H10" s="566">
        <f aca="true" t="shared" si="2" ref="H10:J11">H12+H14</f>
        <v>0</v>
      </c>
      <c r="I10" s="567">
        <f t="shared" si="2"/>
        <v>0</v>
      </c>
      <c r="J10" s="567">
        <f t="shared" si="2"/>
        <v>0</v>
      </c>
      <c r="K10" s="568">
        <f aca="true" t="shared" si="3" ref="K10:K73">SUM(H10:J10)</f>
        <v>0</v>
      </c>
      <c r="L10" s="569">
        <f>L12+L14</f>
        <v>0</v>
      </c>
      <c r="M10" s="566">
        <f>M12+M14</f>
        <v>0</v>
      </c>
      <c r="N10" s="566">
        <f>N12+N14</f>
        <v>0</v>
      </c>
      <c r="O10" s="570">
        <f>SUM(L10:N10)</f>
        <v>0</v>
      </c>
      <c r="P10" s="567">
        <f>P12+P14</f>
        <v>0</v>
      </c>
      <c r="Q10" s="571">
        <f>O10-P10</f>
        <v>0</v>
      </c>
      <c r="R10" s="566">
        <f>R12+R14</f>
        <v>0</v>
      </c>
      <c r="S10" s="572">
        <f>IF(OR(R10=0,Q10=0),"",R10/Q10*100)</f>
      </c>
      <c r="T10" s="510"/>
    </row>
    <row r="11" spans="1:19" s="511" customFormat="1" ht="27" customHeight="1">
      <c r="A11" s="929"/>
      <c r="B11" s="961"/>
      <c r="C11" s="573" t="s">
        <v>22</v>
      </c>
      <c r="D11" s="574">
        <f t="shared" si="0"/>
        <v>0</v>
      </c>
      <c r="E11" s="575">
        <f t="shared" si="0"/>
        <v>0</v>
      </c>
      <c r="F11" s="575">
        <f t="shared" si="0"/>
        <v>0</v>
      </c>
      <c r="G11" s="576">
        <f t="shared" si="1"/>
        <v>0</v>
      </c>
      <c r="H11" s="574">
        <f t="shared" si="2"/>
        <v>0</v>
      </c>
      <c r="I11" s="575">
        <f t="shared" si="2"/>
        <v>0</v>
      </c>
      <c r="J11" s="575">
        <f t="shared" si="2"/>
        <v>0</v>
      </c>
      <c r="K11" s="576">
        <f t="shared" si="3"/>
        <v>0</v>
      </c>
      <c r="L11" s="577">
        <v>0</v>
      </c>
      <c r="M11" s="578">
        <v>0</v>
      </c>
      <c r="N11" s="578">
        <v>0</v>
      </c>
      <c r="O11" s="578">
        <v>0</v>
      </c>
      <c r="P11" s="578">
        <v>0</v>
      </c>
      <c r="Q11" s="578">
        <v>0</v>
      </c>
      <c r="R11" s="578">
        <v>0</v>
      </c>
      <c r="S11" s="579">
        <v>0</v>
      </c>
    </row>
    <row r="12" spans="1:20" s="511" customFormat="1" ht="27" customHeight="1">
      <c r="A12" s="929"/>
      <c r="B12" s="924" t="s">
        <v>374</v>
      </c>
      <c r="C12" s="580" t="s">
        <v>101</v>
      </c>
      <c r="D12" s="581">
        <f>D18+D24+D30+D36+D42+D48+D54+D60+D66+D72</f>
        <v>0</v>
      </c>
      <c r="E12" s="581">
        <f aca="true" t="shared" si="4" ref="D12:F15">E18+E24+E30+E36+E42+E48+E54+E60+E66+E72</f>
        <v>0</v>
      </c>
      <c r="F12" s="581">
        <f t="shared" si="4"/>
        <v>0</v>
      </c>
      <c r="G12" s="582">
        <f t="shared" si="1"/>
        <v>0</v>
      </c>
      <c r="H12" s="581">
        <f aca="true" t="shared" si="5" ref="H12:J15">H18+H24+H30+H36+H42+H48+H54+H60+H66+H72</f>
        <v>0</v>
      </c>
      <c r="I12" s="583">
        <f t="shared" si="5"/>
        <v>0</v>
      </c>
      <c r="J12" s="583">
        <f t="shared" si="5"/>
        <v>0</v>
      </c>
      <c r="K12" s="582">
        <f t="shared" si="3"/>
        <v>0</v>
      </c>
      <c r="L12" s="584">
        <f>L18+L24+L30+L36+L42+L48+L54+L60+L66+L72</f>
        <v>0</v>
      </c>
      <c r="M12" s="583">
        <f>M18+M24+M30+M36+M42+M48+M54+M60+M66+M72</f>
        <v>0</v>
      </c>
      <c r="N12" s="583">
        <f>N18+N24+N30+N36+N42+N48+N54+N60+N66+N72</f>
        <v>0</v>
      </c>
      <c r="O12" s="585">
        <f>SUM(L12:N12)</f>
        <v>0</v>
      </c>
      <c r="P12" s="585">
        <f>P18+P24+P30+P36+P42+P48+P54+P60+P66+P72</f>
        <v>0</v>
      </c>
      <c r="Q12" s="586">
        <f>O12-P12</f>
        <v>0</v>
      </c>
      <c r="R12" s="581">
        <f>R18+R24+R30+R36+R42+R48+R54+R60+R66+R72</f>
        <v>0</v>
      </c>
      <c r="S12" s="587">
        <f>IF(OR(R12=0,Q12=0),"",R12/Q12*100)</f>
      </c>
      <c r="T12" s="510"/>
    </row>
    <row r="13" spans="1:19" s="511" customFormat="1" ht="27" customHeight="1">
      <c r="A13" s="929"/>
      <c r="B13" s="925"/>
      <c r="C13" s="588" t="s">
        <v>22</v>
      </c>
      <c r="D13" s="589">
        <f t="shared" si="4"/>
        <v>0</v>
      </c>
      <c r="E13" s="589">
        <f t="shared" si="4"/>
        <v>0</v>
      </c>
      <c r="F13" s="589">
        <f t="shared" si="4"/>
        <v>0</v>
      </c>
      <c r="G13" s="590">
        <f t="shared" si="1"/>
        <v>0</v>
      </c>
      <c r="H13" s="589">
        <f t="shared" si="5"/>
        <v>0</v>
      </c>
      <c r="I13" s="591">
        <f t="shared" si="5"/>
        <v>0</v>
      </c>
      <c r="J13" s="591">
        <f t="shared" si="5"/>
        <v>0</v>
      </c>
      <c r="K13" s="590">
        <f t="shared" si="3"/>
        <v>0</v>
      </c>
      <c r="L13" s="592">
        <v>0</v>
      </c>
      <c r="M13" s="593">
        <v>0</v>
      </c>
      <c r="N13" s="593">
        <v>0</v>
      </c>
      <c r="O13" s="593">
        <v>0</v>
      </c>
      <c r="P13" s="593">
        <v>0</v>
      </c>
      <c r="Q13" s="593">
        <v>0</v>
      </c>
      <c r="R13" s="593">
        <v>0</v>
      </c>
      <c r="S13" s="594">
        <v>0</v>
      </c>
    </row>
    <row r="14" spans="1:20" s="511" customFormat="1" ht="27" customHeight="1">
      <c r="A14" s="929"/>
      <c r="B14" s="926" t="s">
        <v>373</v>
      </c>
      <c r="C14" s="580" t="s">
        <v>101</v>
      </c>
      <c r="D14" s="581">
        <f t="shared" si="4"/>
        <v>0</v>
      </c>
      <c r="E14" s="581">
        <f t="shared" si="4"/>
        <v>0</v>
      </c>
      <c r="F14" s="581">
        <f t="shared" si="4"/>
        <v>0</v>
      </c>
      <c r="G14" s="582">
        <f t="shared" si="1"/>
        <v>0</v>
      </c>
      <c r="H14" s="581">
        <f t="shared" si="5"/>
        <v>0</v>
      </c>
      <c r="I14" s="583">
        <f t="shared" si="5"/>
        <v>0</v>
      </c>
      <c r="J14" s="583">
        <f t="shared" si="5"/>
        <v>0</v>
      </c>
      <c r="K14" s="582">
        <f t="shared" si="3"/>
        <v>0</v>
      </c>
      <c r="L14" s="595">
        <f>L20+L26+L32+L38+L44+L50+L56+L62+L68+L74</f>
        <v>0</v>
      </c>
      <c r="M14" s="583">
        <f>M20+M26+M32+M38+M44+M50+M56+M62+M68+M74</f>
        <v>0</v>
      </c>
      <c r="N14" s="596">
        <f>N20+N26+N32+N38+N44+N50+N56+N62+N68+N74</f>
        <v>0</v>
      </c>
      <c r="O14" s="585">
        <f>SUM(L14:N14)</f>
        <v>0</v>
      </c>
      <c r="P14" s="583">
        <f>P20+P26+P32+P38+P44+P50+P56+P62+P68+P74</f>
        <v>0</v>
      </c>
      <c r="Q14" s="586">
        <f>O14-P14</f>
        <v>0</v>
      </c>
      <c r="R14" s="581">
        <f>R20+R26+R32+R38+R44+R50+R56+R62+R68+R74</f>
        <v>0</v>
      </c>
      <c r="S14" s="587">
        <f>IF(OR(R14=0,Q14=0),"",R14/Q14*100)</f>
      </c>
      <c r="T14" s="510"/>
    </row>
    <row r="15" spans="1:19" s="511" customFormat="1" ht="27" customHeight="1" thickBot="1">
      <c r="A15" s="930"/>
      <c r="B15" s="927"/>
      <c r="C15" s="597" t="s">
        <v>22</v>
      </c>
      <c r="D15" s="598">
        <f t="shared" si="4"/>
        <v>0</v>
      </c>
      <c r="E15" s="598">
        <f t="shared" si="4"/>
        <v>0</v>
      </c>
      <c r="F15" s="598">
        <f t="shared" si="4"/>
        <v>0</v>
      </c>
      <c r="G15" s="599">
        <f t="shared" si="1"/>
        <v>0</v>
      </c>
      <c r="H15" s="598">
        <f t="shared" si="5"/>
        <v>0</v>
      </c>
      <c r="I15" s="600">
        <f t="shared" si="5"/>
        <v>0</v>
      </c>
      <c r="J15" s="600">
        <f t="shared" si="5"/>
        <v>0</v>
      </c>
      <c r="K15" s="599">
        <f t="shared" si="3"/>
        <v>0</v>
      </c>
      <c r="L15" s="601">
        <v>0</v>
      </c>
      <c r="M15" s="602">
        <v>0</v>
      </c>
      <c r="N15" s="602">
        <v>0</v>
      </c>
      <c r="O15" s="602">
        <v>0</v>
      </c>
      <c r="P15" s="602">
        <v>0</v>
      </c>
      <c r="Q15" s="602">
        <v>0</v>
      </c>
      <c r="R15" s="602">
        <v>0</v>
      </c>
      <c r="S15" s="603">
        <v>0</v>
      </c>
    </row>
    <row r="16" spans="1:20" s="511" customFormat="1" ht="27" customHeight="1">
      <c r="A16" s="919" t="s">
        <v>162</v>
      </c>
      <c r="B16" s="922" t="s">
        <v>23</v>
      </c>
      <c r="C16" s="604" t="s">
        <v>101</v>
      </c>
      <c r="D16" s="605">
        <f aca="true" t="shared" si="6" ref="D16:F17">D18+D20</f>
        <v>0</v>
      </c>
      <c r="E16" s="605">
        <f t="shared" si="6"/>
        <v>0</v>
      </c>
      <c r="F16" s="605">
        <f t="shared" si="6"/>
        <v>0</v>
      </c>
      <c r="G16" s="606">
        <f t="shared" si="1"/>
        <v>0</v>
      </c>
      <c r="H16" s="605">
        <f aca="true" t="shared" si="7" ref="H16:J17">H18+H20</f>
        <v>0</v>
      </c>
      <c r="I16" s="607">
        <f t="shared" si="7"/>
        <v>0</v>
      </c>
      <c r="J16" s="607">
        <f t="shared" si="7"/>
        <v>0</v>
      </c>
      <c r="K16" s="606">
        <f t="shared" si="3"/>
        <v>0</v>
      </c>
      <c r="L16" s="608">
        <f>L18+L20</f>
        <v>0</v>
      </c>
      <c r="M16" s="605">
        <f>M18+M20</f>
        <v>0</v>
      </c>
      <c r="N16" s="605">
        <f>N18+N20</f>
        <v>0</v>
      </c>
      <c r="O16" s="609">
        <f>SUM(L16:N16)</f>
        <v>0</v>
      </c>
      <c r="P16" s="607">
        <f>P18+P20</f>
        <v>0</v>
      </c>
      <c r="Q16" s="610">
        <f>O16-P16</f>
        <v>0</v>
      </c>
      <c r="R16" s="605">
        <f>R18+R20</f>
        <v>0</v>
      </c>
      <c r="S16" s="611">
        <f>IF(OR(R16=0,Q16=0),"",R16/Q16*100)</f>
      </c>
      <c r="T16" s="510"/>
    </row>
    <row r="17" spans="1:19" s="511" customFormat="1" ht="27" customHeight="1">
      <c r="A17" s="920"/>
      <c r="B17" s="923"/>
      <c r="C17" s="612" t="s">
        <v>22</v>
      </c>
      <c r="D17" s="613">
        <f t="shared" si="6"/>
        <v>0</v>
      </c>
      <c r="E17" s="613">
        <f t="shared" si="6"/>
        <v>0</v>
      </c>
      <c r="F17" s="613">
        <f t="shared" si="6"/>
        <v>0</v>
      </c>
      <c r="G17" s="614">
        <f t="shared" si="1"/>
        <v>0</v>
      </c>
      <c r="H17" s="613">
        <f t="shared" si="7"/>
        <v>0</v>
      </c>
      <c r="I17" s="615">
        <f t="shared" si="7"/>
        <v>0</v>
      </c>
      <c r="J17" s="615">
        <f t="shared" si="7"/>
        <v>0</v>
      </c>
      <c r="K17" s="614">
        <f t="shared" si="3"/>
        <v>0</v>
      </c>
      <c r="L17" s="616">
        <v>0</v>
      </c>
      <c r="M17" s="617">
        <v>0</v>
      </c>
      <c r="N17" s="617">
        <v>0</v>
      </c>
      <c r="O17" s="617">
        <v>0</v>
      </c>
      <c r="P17" s="617">
        <v>0</v>
      </c>
      <c r="Q17" s="617">
        <v>0</v>
      </c>
      <c r="R17" s="617">
        <v>0</v>
      </c>
      <c r="S17" s="618">
        <v>0</v>
      </c>
    </row>
    <row r="18" spans="1:20" s="511" customFormat="1" ht="27" customHeight="1">
      <c r="A18" s="920"/>
      <c r="B18" s="924" t="s">
        <v>374</v>
      </c>
      <c r="C18" s="619" t="s">
        <v>101</v>
      </c>
      <c r="D18" s="620"/>
      <c r="E18" s="621"/>
      <c r="F18" s="621"/>
      <c r="G18" s="622">
        <f t="shared" si="1"/>
        <v>0</v>
      </c>
      <c r="H18" s="620"/>
      <c r="I18" s="621"/>
      <c r="J18" s="621"/>
      <c r="K18" s="622">
        <f t="shared" si="3"/>
        <v>0</v>
      </c>
      <c r="L18" s="584"/>
      <c r="M18" s="581"/>
      <c r="N18" s="581"/>
      <c r="O18" s="585">
        <f>SUM(L18:N18)</f>
        <v>0</v>
      </c>
      <c r="P18" s="621"/>
      <c r="Q18" s="623">
        <f>O18-P18</f>
        <v>0</v>
      </c>
      <c r="R18" s="620"/>
      <c r="S18" s="624">
        <f>IF(OR(R18=0,Q18=0),"",R18/Q18*100)</f>
      </c>
      <c r="T18" s="510"/>
    </row>
    <row r="19" spans="1:19" s="511" customFormat="1" ht="27" customHeight="1">
      <c r="A19" s="920"/>
      <c r="B19" s="925"/>
      <c r="C19" s="588" t="s">
        <v>22</v>
      </c>
      <c r="D19" s="589"/>
      <c r="E19" s="591"/>
      <c r="F19" s="591"/>
      <c r="G19" s="590">
        <f t="shared" si="1"/>
        <v>0</v>
      </c>
      <c r="H19" s="589"/>
      <c r="I19" s="591"/>
      <c r="J19" s="591"/>
      <c r="K19" s="590">
        <f t="shared" si="3"/>
        <v>0</v>
      </c>
      <c r="L19" s="592">
        <v>0</v>
      </c>
      <c r="M19" s="593">
        <v>0</v>
      </c>
      <c r="N19" s="593">
        <v>0</v>
      </c>
      <c r="O19" s="593">
        <v>0</v>
      </c>
      <c r="P19" s="593">
        <v>0</v>
      </c>
      <c r="Q19" s="593">
        <v>0</v>
      </c>
      <c r="R19" s="593">
        <v>0</v>
      </c>
      <c r="S19" s="594">
        <v>0</v>
      </c>
    </row>
    <row r="20" spans="1:20" s="511" customFormat="1" ht="27" customHeight="1">
      <c r="A20" s="920"/>
      <c r="B20" s="926" t="s">
        <v>373</v>
      </c>
      <c r="C20" s="619" t="s">
        <v>101</v>
      </c>
      <c r="D20" s="620"/>
      <c r="E20" s="620"/>
      <c r="F20" s="620"/>
      <c r="G20" s="622">
        <f t="shared" si="1"/>
        <v>0</v>
      </c>
      <c r="H20" s="620"/>
      <c r="I20" s="621"/>
      <c r="J20" s="621"/>
      <c r="K20" s="622">
        <f t="shared" si="3"/>
        <v>0</v>
      </c>
      <c r="L20" s="595"/>
      <c r="M20" s="583"/>
      <c r="N20" s="581"/>
      <c r="O20" s="585">
        <f>SUM(L20:N20)</f>
        <v>0</v>
      </c>
      <c r="P20" s="621"/>
      <c r="Q20" s="623">
        <f>O20-P20</f>
        <v>0</v>
      </c>
      <c r="R20" s="620"/>
      <c r="S20" s="624">
        <f>IF(OR(R20=0,Q20=0),"",R20/Q20*100)</f>
      </c>
      <c r="T20" s="510"/>
    </row>
    <row r="21" spans="1:19" s="511" customFormat="1" ht="27" customHeight="1" thickBot="1">
      <c r="A21" s="921"/>
      <c r="B21" s="927"/>
      <c r="C21" s="625" t="s">
        <v>22</v>
      </c>
      <c r="D21" s="626"/>
      <c r="E21" s="626"/>
      <c r="F21" s="626"/>
      <c r="G21" s="627">
        <f t="shared" si="1"/>
        <v>0</v>
      </c>
      <c r="H21" s="626"/>
      <c r="I21" s="628"/>
      <c r="J21" s="628"/>
      <c r="K21" s="627">
        <f t="shared" si="3"/>
        <v>0</v>
      </c>
      <c r="L21" s="592">
        <v>0</v>
      </c>
      <c r="M21" s="593">
        <v>0</v>
      </c>
      <c r="N21" s="593">
        <v>0</v>
      </c>
      <c r="O21" s="593">
        <v>0</v>
      </c>
      <c r="P21" s="593">
        <v>0</v>
      </c>
      <c r="Q21" s="593">
        <v>0</v>
      </c>
      <c r="R21" s="593">
        <v>0</v>
      </c>
      <c r="S21" s="594">
        <v>0</v>
      </c>
    </row>
    <row r="22" spans="1:20" s="511" customFormat="1" ht="27" customHeight="1">
      <c r="A22" s="919" t="s">
        <v>371</v>
      </c>
      <c r="B22" s="922" t="s">
        <v>23</v>
      </c>
      <c r="C22" s="604" t="s">
        <v>101</v>
      </c>
      <c r="D22" s="605">
        <f aca="true" t="shared" si="8" ref="D22:F23">D24+D26</f>
        <v>0</v>
      </c>
      <c r="E22" s="605">
        <f t="shared" si="8"/>
        <v>0</v>
      </c>
      <c r="F22" s="605">
        <f t="shared" si="8"/>
        <v>0</v>
      </c>
      <c r="G22" s="606">
        <f t="shared" si="1"/>
        <v>0</v>
      </c>
      <c r="H22" s="605">
        <f aca="true" t="shared" si="9" ref="H22:J23">H24+H26</f>
        <v>0</v>
      </c>
      <c r="I22" s="607">
        <f t="shared" si="9"/>
        <v>0</v>
      </c>
      <c r="J22" s="607">
        <f t="shared" si="9"/>
        <v>0</v>
      </c>
      <c r="K22" s="606">
        <f t="shared" si="3"/>
        <v>0</v>
      </c>
      <c r="L22" s="608">
        <f>L24+L26</f>
        <v>0</v>
      </c>
      <c r="M22" s="605">
        <f>M24+M26</f>
        <v>0</v>
      </c>
      <c r="N22" s="605">
        <f>N24+N26</f>
        <v>0</v>
      </c>
      <c r="O22" s="609">
        <f>SUM(L22:N22)</f>
        <v>0</v>
      </c>
      <c r="P22" s="607">
        <f>P24+P26</f>
        <v>0</v>
      </c>
      <c r="Q22" s="610">
        <f>O22-P22</f>
        <v>0</v>
      </c>
      <c r="R22" s="605">
        <f>R24+R26</f>
        <v>0</v>
      </c>
      <c r="S22" s="611">
        <f>IF(OR(R22=0,Q22=0),"",R22/Q22*100)</f>
      </c>
      <c r="T22" s="510"/>
    </row>
    <row r="23" spans="1:19" s="511" customFormat="1" ht="27" customHeight="1">
      <c r="A23" s="920"/>
      <c r="B23" s="923"/>
      <c r="C23" s="612" t="s">
        <v>22</v>
      </c>
      <c r="D23" s="613">
        <f t="shared" si="8"/>
        <v>0</v>
      </c>
      <c r="E23" s="613">
        <f t="shared" si="8"/>
        <v>0</v>
      </c>
      <c r="F23" s="613">
        <f t="shared" si="8"/>
        <v>0</v>
      </c>
      <c r="G23" s="614">
        <f t="shared" si="1"/>
        <v>0</v>
      </c>
      <c r="H23" s="613">
        <f t="shared" si="9"/>
        <v>0</v>
      </c>
      <c r="I23" s="615">
        <f t="shared" si="9"/>
        <v>0</v>
      </c>
      <c r="J23" s="615">
        <f t="shared" si="9"/>
        <v>0</v>
      </c>
      <c r="K23" s="614">
        <f t="shared" si="3"/>
        <v>0</v>
      </c>
      <c r="L23" s="616">
        <v>0</v>
      </c>
      <c r="M23" s="617">
        <v>0</v>
      </c>
      <c r="N23" s="617">
        <v>0</v>
      </c>
      <c r="O23" s="617">
        <v>0</v>
      </c>
      <c r="P23" s="617">
        <v>0</v>
      </c>
      <c r="Q23" s="617">
        <v>0</v>
      </c>
      <c r="R23" s="617">
        <v>0</v>
      </c>
      <c r="S23" s="618">
        <v>0</v>
      </c>
    </row>
    <row r="24" spans="1:20" s="511" customFormat="1" ht="27" customHeight="1">
      <c r="A24" s="920"/>
      <c r="B24" s="924" t="s">
        <v>374</v>
      </c>
      <c r="C24" s="619" t="s">
        <v>101</v>
      </c>
      <c r="D24" s="620"/>
      <c r="E24" s="621"/>
      <c r="F24" s="621"/>
      <c r="G24" s="622">
        <f t="shared" si="1"/>
        <v>0</v>
      </c>
      <c r="H24" s="620"/>
      <c r="I24" s="621"/>
      <c r="J24" s="621"/>
      <c r="K24" s="622">
        <f t="shared" si="3"/>
        <v>0</v>
      </c>
      <c r="L24" s="584"/>
      <c r="M24" s="581"/>
      <c r="N24" s="581"/>
      <c r="O24" s="585">
        <f>SUM(L24:N24)</f>
        <v>0</v>
      </c>
      <c r="P24" s="621"/>
      <c r="Q24" s="623">
        <f>O24-P24</f>
        <v>0</v>
      </c>
      <c r="R24" s="620"/>
      <c r="S24" s="624">
        <f>IF(OR(R24=0,Q24=0),"",R24/Q24*100)</f>
      </c>
      <c r="T24" s="510"/>
    </row>
    <row r="25" spans="1:19" s="511" customFormat="1" ht="27" customHeight="1">
      <c r="A25" s="920"/>
      <c r="B25" s="925"/>
      <c r="C25" s="588" t="s">
        <v>22</v>
      </c>
      <c r="D25" s="589"/>
      <c r="E25" s="591"/>
      <c r="F25" s="591"/>
      <c r="G25" s="590">
        <f t="shared" si="1"/>
        <v>0</v>
      </c>
      <c r="H25" s="589"/>
      <c r="I25" s="591"/>
      <c r="J25" s="591"/>
      <c r="K25" s="590">
        <f t="shared" si="3"/>
        <v>0</v>
      </c>
      <c r="L25" s="592">
        <v>0</v>
      </c>
      <c r="M25" s="593">
        <v>0</v>
      </c>
      <c r="N25" s="593">
        <v>0</v>
      </c>
      <c r="O25" s="593">
        <v>0</v>
      </c>
      <c r="P25" s="593">
        <v>0</v>
      </c>
      <c r="Q25" s="593">
        <v>0</v>
      </c>
      <c r="R25" s="593">
        <v>0</v>
      </c>
      <c r="S25" s="594">
        <v>0</v>
      </c>
    </row>
    <row r="26" spans="1:20" s="511" customFormat="1" ht="27" customHeight="1">
      <c r="A26" s="920"/>
      <c r="B26" s="926" t="s">
        <v>373</v>
      </c>
      <c r="C26" s="619" t="s">
        <v>101</v>
      </c>
      <c r="D26" s="620"/>
      <c r="E26" s="620"/>
      <c r="F26" s="620"/>
      <c r="G26" s="622">
        <f t="shared" si="1"/>
        <v>0</v>
      </c>
      <c r="H26" s="620"/>
      <c r="I26" s="621"/>
      <c r="J26" s="621"/>
      <c r="K26" s="622">
        <f t="shared" si="3"/>
        <v>0</v>
      </c>
      <c r="L26" s="595"/>
      <c r="M26" s="583"/>
      <c r="N26" s="581"/>
      <c r="O26" s="585">
        <f>SUM(L26:N26)</f>
        <v>0</v>
      </c>
      <c r="P26" s="621"/>
      <c r="Q26" s="623">
        <f>O26-P26</f>
        <v>0</v>
      </c>
      <c r="R26" s="620"/>
      <c r="S26" s="624">
        <f>IF(OR(R26=0,Q26=0),"",R26/Q26*100)</f>
      </c>
      <c r="T26" s="510"/>
    </row>
    <row r="27" spans="1:19" s="511" customFormat="1" ht="27" customHeight="1" thickBot="1">
      <c r="A27" s="921"/>
      <c r="B27" s="927"/>
      <c r="C27" s="625" t="s">
        <v>22</v>
      </c>
      <c r="D27" s="626"/>
      <c r="E27" s="626"/>
      <c r="F27" s="626"/>
      <c r="G27" s="627">
        <f t="shared" si="1"/>
        <v>0</v>
      </c>
      <c r="H27" s="626"/>
      <c r="I27" s="628"/>
      <c r="J27" s="628"/>
      <c r="K27" s="627">
        <f t="shared" si="3"/>
        <v>0</v>
      </c>
      <c r="L27" s="592">
        <v>0</v>
      </c>
      <c r="M27" s="593">
        <v>0</v>
      </c>
      <c r="N27" s="593">
        <v>0</v>
      </c>
      <c r="O27" s="593">
        <v>0</v>
      </c>
      <c r="P27" s="593">
        <v>0</v>
      </c>
      <c r="Q27" s="593">
        <v>0</v>
      </c>
      <c r="R27" s="593">
        <v>0</v>
      </c>
      <c r="S27" s="594">
        <v>0</v>
      </c>
    </row>
    <row r="28" spans="1:20" s="511" customFormat="1" ht="27" customHeight="1">
      <c r="A28" s="919" t="s">
        <v>528</v>
      </c>
      <c r="B28" s="922" t="s">
        <v>23</v>
      </c>
      <c r="C28" s="604" t="s">
        <v>101</v>
      </c>
      <c r="D28" s="605">
        <f aca="true" t="shared" si="10" ref="D28:F29">D30+D32</f>
        <v>0</v>
      </c>
      <c r="E28" s="605">
        <f t="shared" si="10"/>
        <v>0</v>
      </c>
      <c r="F28" s="605">
        <f t="shared" si="10"/>
        <v>0</v>
      </c>
      <c r="G28" s="606">
        <f t="shared" si="1"/>
        <v>0</v>
      </c>
      <c r="H28" s="605">
        <f aca="true" t="shared" si="11" ref="H28:J29">H30+H32</f>
        <v>0</v>
      </c>
      <c r="I28" s="607">
        <f t="shared" si="11"/>
        <v>0</v>
      </c>
      <c r="J28" s="607">
        <f t="shared" si="11"/>
        <v>0</v>
      </c>
      <c r="K28" s="606">
        <f t="shared" si="3"/>
        <v>0</v>
      </c>
      <c r="L28" s="608">
        <f>L30+L32</f>
        <v>0</v>
      </c>
      <c r="M28" s="605">
        <f>M30+M32</f>
        <v>0</v>
      </c>
      <c r="N28" s="605">
        <f>N30+N32</f>
        <v>0</v>
      </c>
      <c r="O28" s="609">
        <f>SUM(L28:N28)</f>
        <v>0</v>
      </c>
      <c r="P28" s="607">
        <f>P30+P32</f>
        <v>0</v>
      </c>
      <c r="Q28" s="610">
        <f>O28-P28</f>
        <v>0</v>
      </c>
      <c r="R28" s="605">
        <f>R30+R32</f>
        <v>0</v>
      </c>
      <c r="S28" s="611">
        <f>IF(OR(R28=0,Q28=0),"",R28/Q28*100)</f>
      </c>
      <c r="T28" s="510"/>
    </row>
    <row r="29" spans="1:19" s="511" customFormat="1" ht="27" customHeight="1">
      <c r="A29" s="920"/>
      <c r="B29" s="923"/>
      <c r="C29" s="612" t="s">
        <v>22</v>
      </c>
      <c r="D29" s="613">
        <f t="shared" si="10"/>
        <v>0</v>
      </c>
      <c r="E29" s="613">
        <f t="shared" si="10"/>
        <v>0</v>
      </c>
      <c r="F29" s="613">
        <f t="shared" si="10"/>
        <v>0</v>
      </c>
      <c r="G29" s="614">
        <f t="shared" si="1"/>
        <v>0</v>
      </c>
      <c r="H29" s="613">
        <f t="shared" si="11"/>
        <v>0</v>
      </c>
      <c r="I29" s="615">
        <f t="shared" si="11"/>
        <v>0</v>
      </c>
      <c r="J29" s="615">
        <f t="shared" si="11"/>
        <v>0</v>
      </c>
      <c r="K29" s="614">
        <f t="shared" si="3"/>
        <v>0</v>
      </c>
      <c r="L29" s="616">
        <v>0</v>
      </c>
      <c r="M29" s="617">
        <v>0</v>
      </c>
      <c r="N29" s="617">
        <v>0</v>
      </c>
      <c r="O29" s="617">
        <v>0</v>
      </c>
      <c r="P29" s="617">
        <v>0</v>
      </c>
      <c r="Q29" s="617">
        <v>0</v>
      </c>
      <c r="R29" s="617">
        <v>0</v>
      </c>
      <c r="S29" s="618">
        <v>0</v>
      </c>
    </row>
    <row r="30" spans="1:20" s="511" customFormat="1" ht="27" customHeight="1">
      <c r="A30" s="920"/>
      <c r="B30" s="924" t="s">
        <v>374</v>
      </c>
      <c r="C30" s="619" t="s">
        <v>101</v>
      </c>
      <c r="D30" s="620"/>
      <c r="E30" s="621"/>
      <c r="F30" s="621"/>
      <c r="G30" s="622">
        <f t="shared" si="1"/>
        <v>0</v>
      </c>
      <c r="H30" s="620"/>
      <c r="I30" s="621"/>
      <c r="J30" s="621"/>
      <c r="K30" s="622">
        <f t="shared" si="3"/>
        <v>0</v>
      </c>
      <c r="L30" s="584"/>
      <c r="M30" s="581"/>
      <c r="N30" s="581"/>
      <c r="O30" s="585">
        <f>SUM(L30:N30)</f>
        <v>0</v>
      </c>
      <c r="P30" s="621"/>
      <c r="Q30" s="623">
        <f>O30-P30</f>
        <v>0</v>
      </c>
      <c r="R30" s="620"/>
      <c r="S30" s="624">
        <f>IF(OR(R30=0,Q30=0),"",R30/Q30*100)</f>
      </c>
      <c r="T30" s="510"/>
    </row>
    <row r="31" spans="1:19" s="511" customFormat="1" ht="27" customHeight="1">
      <c r="A31" s="920"/>
      <c r="B31" s="925"/>
      <c r="C31" s="588" t="s">
        <v>22</v>
      </c>
      <c r="D31" s="589"/>
      <c r="E31" s="591"/>
      <c r="F31" s="591"/>
      <c r="G31" s="590">
        <f t="shared" si="1"/>
        <v>0</v>
      </c>
      <c r="H31" s="589"/>
      <c r="I31" s="591"/>
      <c r="J31" s="591"/>
      <c r="K31" s="590">
        <f t="shared" si="3"/>
        <v>0</v>
      </c>
      <c r="L31" s="592">
        <v>0</v>
      </c>
      <c r="M31" s="593">
        <v>0</v>
      </c>
      <c r="N31" s="593">
        <v>0</v>
      </c>
      <c r="O31" s="593">
        <v>0</v>
      </c>
      <c r="P31" s="593">
        <v>0</v>
      </c>
      <c r="Q31" s="593">
        <v>0</v>
      </c>
      <c r="R31" s="593">
        <v>0</v>
      </c>
      <c r="S31" s="594">
        <v>0</v>
      </c>
    </row>
    <row r="32" spans="1:20" s="511" customFormat="1" ht="27" customHeight="1">
      <c r="A32" s="920"/>
      <c r="B32" s="926" t="s">
        <v>373</v>
      </c>
      <c r="C32" s="619" t="s">
        <v>101</v>
      </c>
      <c r="D32" s="620"/>
      <c r="E32" s="620"/>
      <c r="F32" s="620"/>
      <c r="G32" s="622">
        <f t="shared" si="1"/>
        <v>0</v>
      </c>
      <c r="H32" s="620"/>
      <c r="I32" s="621"/>
      <c r="J32" s="621"/>
      <c r="K32" s="622">
        <f t="shared" si="3"/>
        <v>0</v>
      </c>
      <c r="L32" s="595"/>
      <c r="M32" s="583"/>
      <c r="N32" s="581"/>
      <c r="O32" s="585">
        <f>SUM(L32:N32)</f>
        <v>0</v>
      </c>
      <c r="P32" s="621"/>
      <c r="Q32" s="623">
        <f>O32-P32</f>
        <v>0</v>
      </c>
      <c r="R32" s="620"/>
      <c r="S32" s="624">
        <f>IF(OR(R32=0,Q32=0),"",R32/Q32*100)</f>
      </c>
      <c r="T32" s="510"/>
    </row>
    <row r="33" spans="1:19" s="511" customFormat="1" ht="27" customHeight="1" thickBot="1">
      <c r="A33" s="921"/>
      <c r="B33" s="927"/>
      <c r="C33" s="625" t="s">
        <v>22</v>
      </c>
      <c r="D33" s="626"/>
      <c r="E33" s="626"/>
      <c r="F33" s="626"/>
      <c r="G33" s="627">
        <f t="shared" si="1"/>
        <v>0</v>
      </c>
      <c r="H33" s="626"/>
      <c r="I33" s="628"/>
      <c r="J33" s="628"/>
      <c r="K33" s="627">
        <f t="shared" si="3"/>
        <v>0</v>
      </c>
      <c r="L33" s="592">
        <v>0</v>
      </c>
      <c r="M33" s="593">
        <v>0</v>
      </c>
      <c r="N33" s="593">
        <v>0</v>
      </c>
      <c r="O33" s="593">
        <v>0</v>
      </c>
      <c r="P33" s="593">
        <v>0</v>
      </c>
      <c r="Q33" s="593">
        <v>0</v>
      </c>
      <c r="R33" s="593">
        <v>0</v>
      </c>
      <c r="S33" s="594">
        <v>0</v>
      </c>
    </row>
    <row r="34" spans="1:20" s="511" customFormat="1" ht="27" customHeight="1">
      <c r="A34" s="919" t="s">
        <v>117</v>
      </c>
      <c r="B34" s="922" t="s">
        <v>23</v>
      </c>
      <c r="C34" s="604" t="s">
        <v>101</v>
      </c>
      <c r="D34" s="605">
        <f aca="true" t="shared" si="12" ref="D34:F35">D36+D38</f>
        <v>0</v>
      </c>
      <c r="E34" s="605">
        <f t="shared" si="12"/>
        <v>0</v>
      </c>
      <c r="F34" s="605">
        <f t="shared" si="12"/>
        <v>0</v>
      </c>
      <c r="G34" s="606">
        <f t="shared" si="1"/>
        <v>0</v>
      </c>
      <c r="H34" s="605">
        <f aca="true" t="shared" si="13" ref="H34:J35">H36+H38</f>
        <v>0</v>
      </c>
      <c r="I34" s="607">
        <f t="shared" si="13"/>
        <v>0</v>
      </c>
      <c r="J34" s="607">
        <f t="shared" si="13"/>
        <v>0</v>
      </c>
      <c r="K34" s="606">
        <f t="shared" si="3"/>
        <v>0</v>
      </c>
      <c r="L34" s="608">
        <f>L36+L38</f>
        <v>0</v>
      </c>
      <c r="M34" s="605">
        <f>M36+M38</f>
        <v>0</v>
      </c>
      <c r="N34" s="605">
        <f>N36+N38</f>
        <v>0</v>
      </c>
      <c r="O34" s="609">
        <f>SUM(L34:N34)</f>
        <v>0</v>
      </c>
      <c r="P34" s="607">
        <f>P36+P38</f>
        <v>0</v>
      </c>
      <c r="Q34" s="610">
        <f>O34-P34</f>
        <v>0</v>
      </c>
      <c r="R34" s="605">
        <f>R36+R38</f>
        <v>0</v>
      </c>
      <c r="S34" s="611">
        <f>IF(OR(R34=0,Q34=0),"",R34/Q34*100)</f>
      </c>
      <c r="T34" s="510"/>
    </row>
    <row r="35" spans="1:19" s="511" customFormat="1" ht="27" customHeight="1">
      <c r="A35" s="920"/>
      <c r="B35" s="923"/>
      <c r="C35" s="612" t="s">
        <v>22</v>
      </c>
      <c r="D35" s="613">
        <f t="shared" si="12"/>
        <v>0</v>
      </c>
      <c r="E35" s="613">
        <f t="shared" si="12"/>
        <v>0</v>
      </c>
      <c r="F35" s="613">
        <f t="shared" si="12"/>
        <v>0</v>
      </c>
      <c r="G35" s="614">
        <f t="shared" si="1"/>
        <v>0</v>
      </c>
      <c r="H35" s="613">
        <f t="shared" si="13"/>
        <v>0</v>
      </c>
      <c r="I35" s="615">
        <f t="shared" si="13"/>
        <v>0</v>
      </c>
      <c r="J35" s="615">
        <f t="shared" si="13"/>
        <v>0</v>
      </c>
      <c r="K35" s="614">
        <f t="shared" si="3"/>
        <v>0</v>
      </c>
      <c r="L35" s="616">
        <v>0</v>
      </c>
      <c r="M35" s="617">
        <v>0</v>
      </c>
      <c r="N35" s="617">
        <v>0</v>
      </c>
      <c r="O35" s="617">
        <v>0</v>
      </c>
      <c r="P35" s="617">
        <v>0</v>
      </c>
      <c r="Q35" s="617">
        <v>0</v>
      </c>
      <c r="R35" s="617">
        <v>0</v>
      </c>
      <c r="S35" s="618">
        <v>0</v>
      </c>
    </row>
    <row r="36" spans="1:20" s="511" customFormat="1" ht="27" customHeight="1">
      <c r="A36" s="920"/>
      <c r="B36" s="924" t="s">
        <v>374</v>
      </c>
      <c r="C36" s="619" t="s">
        <v>101</v>
      </c>
      <c r="D36" s="620"/>
      <c r="E36" s="621"/>
      <c r="F36" s="621"/>
      <c r="G36" s="622">
        <f t="shared" si="1"/>
        <v>0</v>
      </c>
      <c r="H36" s="620"/>
      <c r="I36" s="621"/>
      <c r="J36" s="621"/>
      <c r="K36" s="622">
        <f t="shared" si="3"/>
        <v>0</v>
      </c>
      <c r="L36" s="584"/>
      <c r="M36" s="581"/>
      <c r="N36" s="581"/>
      <c r="O36" s="585">
        <f>SUM(L36:N36)</f>
        <v>0</v>
      </c>
      <c r="P36" s="621"/>
      <c r="Q36" s="623">
        <f>O36-P36</f>
        <v>0</v>
      </c>
      <c r="R36" s="620"/>
      <c r="S36" s="624">
        <f>IF(OR(R36=0,Q36=0),"",R36/Q36*100)</f>
      </c>
      <c r="T36" s="510"/>
    </row>
    <row r="37" spans="1:19" s="511" customFormat="1" ht="27" customHeight="1">
      <c r="A37" s="920"/>
      <c r="B37" s="925"/>
      <c r="C37" s="588" t="s">
        <v>22</v>
      </c>
      <c r="D37" s="589"/>
      <c r="E37" s="591"/>
      <c r="F37" s="591"/>
      <c r="G37" s="590">
        <f t="shared" si="1"/>
        <v>0</v>
      </c>
      <c r="H37" s="589"/>
      <c r="I37" s="591"/>
      <c r="J37" s="591"/>
      <c r="K37" s="590">
        <f t="shared" si="3"/>
        <v>0</v>
      </c>
      <c r="L37" s="592">
        <v>0</v>
      </c>
      <c r="M37" s="593">
        <v>0</v>
      </c>
      <c r="N37" s="593">
        <v>0</v>
      </c>
      <c r="O37" s="593">
        <v>0</v>
      </c>
      <c r="P37" s="593">
        <v>0</v>
      </c>
      <c r="Q37" s="593">
        <v>0</v>
      </c>
      <c r="R37" s="593">
        <v>0</v>
      </c>
      <c r="S37" s="594">
        <v>0</v>
      </c>
    </row>
    <row r="38" spans="1:20" s="511" customFormat="1" ht="27" customHeight="1">
      <c r="A38" s="920"/>
      <c r="B38" s="926" t="s">
        <v>373</v>
      </c>
      <c r="C38" s="619" t="s">
        <v>101</v>
      </c>
      <c r="D38" s="620"/>
      <c r="E38" s="620"/>
      <c r="F38" s="620"/>
      <c r="G38" s="622">
        <f t="shared" si="1"/>
        <v>0</v>
      </c>
      <c r="H38" s="620"/>
      <c r="I38" s="621"/>
      <c r="J38" s="621"/>
      <c r="K38" s="622">
        <f t="shared" si="3"/>
        <v>0</v>
      </c>
      <c r="L38" s="595"/>
      <c r="M38" s="583"/>
      <c r="N38" s="581"/>
      <c r="O38" s="585">
        <f>SUM(L38:N38)</f>
        <v>0</v>
      </c>
      <c r="P38" s="621"/>
      <c r="Q38" s="623">
        <f>O38-P38</f>
        <v>0</v>
      </c>
      <c r="R38" s="620"/>
      <c r="S38" s="624">
        <f>IF(OR(R38=0,Q38=0),"",R38/Q38*100)</f>
      </c>
      <c r="T38" s="510"/>
    </row>
    <row r="39" spans="1:19" s="511" customFormat="1" ht="27" customHeight="1" thickBot="1">
      <c r="A39" s="921"/>
      <c r="B39" s="927"/>
      <c r="C39" s="625" t="s">
        <v>22</v>
      </c>
      <c r="D39" s="626"/>
      <c r="E39" s="626"/>
      <c r="F39" s="626"/>
      <c r="G39" s="627">
        <f t="shared" si="1"/>
        <v>0</v>
      </c>
      <c r="H39" s="626"/>
      <c r="I39" s="628"/>
      <c r="J39" s="628"/>
      <c r="K39" s="627">
        <f t="shared" si="3"/>
        <v>0</v>
      </c>
      <c r="L39" s="592">
        <v>0</v>
      </c>
      <c r="M39" s="593">
        <v>0</v>
      </c>
      <c r="N39" s="593">
        <v>0</v>
      </c>
      <c r="O39" s="593">
        <v>0</v>
      </c>
      <c r="P39" s="593">
        <v>0</v>
      </c>
      <c r="Q39" s="593">
        <v>0</v>
      </c>
      <c r="R39" s="593">
        <v>0</v>
      </c>
      <c r="S39" s="594">
        <v>0</v>
      </c>
    </row>
    <row r="40" spans="1:20" s="511" customFormat="1" ht="27" customHeight="1">
      <c r="A40" s="919" t="s">
        <v>529</v>
      </c>
      <c r="B40" s="962" t="s">
        <v>23</v>
      </c>
      <c r="C40" s="604" t="s">
        <v>101</v>
      </c>
      <c r="D40" s="605">
        <f aca="true" t="shared" si="14" ref="D40:F41">D42+D44</f>
        <v>0</v>
      </c>
      <c r="E40" s="605">
        <f t="shared" si="14"/>
        <v>0</v>
      </c>
      <c r="F40" s="605">
        <f t="shared" si="14"/>
        <v>0</v>
      </c>
      <c r="G40" s="606">
        <f t="shared" si="1"/>
        <v>0</v>
      </c>
      <c r="H40" s="605">
        <f aca="true" t="shared" si="15" ref="H40:J41">H42+H44</f>
        <v>0</v>
      </c>
      <c r="I40" s="607">
        <f t="shared" si="15"/>
        <v>0</v>
      </c>
      <c r="J40" s="607">
        <f t="shared" si="15"/>
        <v>0</v>
      </c>
      <c r="K40" s="606">
        <f t="shared" si="3"/>
        <v>0</v>
      </c>
      <c r="L40" s="608">
        <f>L42+L44</f>
        <v>0</v>
      </c>
      <c r="M40" s="605">
        <f>M42+M44</f>
        <v>0</v>
      </c>
      <c r="N40" s="605">
        <f>N42+N44</f>
        <v>0</v>
      </c>
      <c r="O40" s="609">
        <f>SUM(L40:N40)</f>
        <v>0</v>
      </c>
      <c r="P40" s="607">
        <f>P42+P44</f>
        <v>0</v>
      </c>
      <c r="Q40" s="610">
        <f>O40-P40</f>
        <v>0</v>
      </c>
      <c r="R40" s="605">
        <f>R42+R44</f>
        <v>0</v>
      </c>
      <c r="S40" s="611">
        <f>IF(OR(R40=0,Q40=0),"",R40/Q40*100)</f>
      </c>
      <c r="T40" s="510"/>
    </row>
    <row r="41" spans="1:19" s="511" customFormat="1" ht="27" customHeight="1">
      <c r="A41" s="920"/>
      <c r="B41" s="923"/>
      <c r="C41" s="612" t="s">
        <v>22</v>
      </c>
      <c r="D41" s="613">
        <f t="shared" si="14"/>
        <v>0</v>
      </c>
      <c r="E41" s="613">
        <f t="shared" si="14"/>
        <v>0</v>
      </c>
      <c r="F41" s="613">
        <f t="shared" si="14"/>
        <v>0</v>
      </c>
      <c r="G41" s="614">
        <f t="shared" si="1"/>
        <v>0</v>
      </c>
      <c r="H41" s="613">
        <f t="shared" si="15"/>
        <v>0</v>
      </c>
      <c r="I41" s="615">
        <f t="shared" si="15"/>
        <v>0</v>
      </c>
      <c r="J41" s="615">
        <f t="shared" si="15"/>
        <v>0</v>
      </c>
      <c r="K41" s="614">
        <f t="shared" si="3"/>
        <v>0</v>
      </c>
      <c r="L41" s="616">
        <v>0</v>
      </c>
      <c r="M41" s="617">
        <v>0</v>
      </c>
      <c r="N41" s="617">
        <v>0</v>
      </c>
      <c r="O41" s="617">
        <v>0</v>
      </c>
      <c r="P41" s="617">
        <v>0</v>
      </c>
      <c r="Q41" s="617">
        <v>0</v>
      </c>
      <c r="R41" s="617">
        <v>0</v>
      </c>
      <c r="S41" s="618">
        <v>0</v>
      </c>
    </row>
    <row r="42" spans="1:20" s="511" customFormat="1" ht="27" customHeight="1">
      <c r="A42" s="920"/>
      <c r="B42" s="924" t="s">
        <v>374</v>
      </c>
      <c r="C42" s="619" t="s">
        <v>101</v>
      </c>
      <c r="D42" s="620"/>
      <c r="E42" s="621"/>
      <c r="F42" s="621"/>
      <c r="G42" s="622">
        <f t="shared" si="1"/>
        <v>0</v>
      </c>
      <c r="H42" s="620"/>
      <c r="I42" s="621"/>
      <c r="J42" s="621"/>
      <c r="K42" s="622">
        <f t="shared" si="3"/>
        <v>0</v>
      </c>
      <c r="L42" s="584"/>
      <c r="M42" s="581"/>
      <c r="N42" s="581"/>
      <c r="O42" s="585">
        <f>SUM(L42:N42)</f>
        <v>0</v>
      </c>
      <c r="P42" s="621"/>
      <c r="Q42" s="623">
        <f>O42-P42</f>
        <v>0</v>
      </c>
      <c r="R42" s="620"/>
      <c r="S42" s="624">
        <f>IF(OR(R42=0,Q42=0),"",R42/Q42*100)</f>
      </c>
      <c r="T42" s="510"/>
    </row>
    <row r="43" spans="1:19" s="511" customFormat="1" ht="27" customHeight="1">
      <c r="A43" s="920"/>
      <c r="B43" s="925"/>
      <c r="C43" s="588" t="s">
        <v>22</v>
      </c>
      <c r="D43" s="589"/>
      <c r="E43" s="591"/>
      <c r="F43" s="591"/>
      <c r="G43" s="590">
        <f t="shared" si="1"/>
        <v>0</v>
      </c>
      <c r="H43" s="589"/>
      <c r="I43" s="591"/>
      <c r="J43" s="591"/>
      <c r="K43" s="590">
        <f t="shared" si="3"/>
        <v>0</v>
      </c>
      <c r="L43" s="592">
        <v>0</v>
      </c>
      <c r="M43" s="593">
        <v>0</v>
      </c>
      <c r="N43" s="593">
        <v>0</v>
      </c>
      <c r="O43" s="593">
        <v>0</v>
      </c>
      <c r="P43" s="593">
        <v>0</v>
      </c>
      <c r="Q43" s="593">
        <v>0</v>
      </c>
      <c r="R43" s="593">
        <v>0</v>
      </c>
      <c r="S43" s="594">
        <v>0</v>
      </c>
    </row>
    <row r="44" spans="1:20" s="511" customFormat="1" ht="27" customHeight="1">
      <c r="A44" s="920"/>
      <c r="B44" s="926" t="s">
        <v>373</v>
      </c>
      <c r="C44" s="619" t="s">
        <v>101</v>
      </c>
      <c r="D44" s="620"/>
      <c r="E44" s="620"/>
      <c r="F44" s="620"/>
      <c r="G44" s="622">
        <f t="shared" si="1"/>
        <v>0</v>
      </c>
      <c r="H44" s="620"/>
      <c r="I44" s="621"/>
      <c r="J44" s="621"/>
      <c r="K44" s="622">
        <f t="shared" si="3"/>
        <v>0</v>
      </c>
      <c r="L44" s="595"/>
      <c r="M44" s="583"/>
      <c r="N44" s="581"/>
      <c r="O44" s="585">
        <f>SUM(L44:N44)</f>
        <v>0</v>
      </c>
      <c r="P44" s="621"/>
      <c r="Q44" s="623">
        <f>O44-P44</f>
        <v>0</v>
      </c>
      <c r="R44" s="620"/>
      <c r="S44" s="624">
        <f>IF(OR(R44=0,Q44=0),"",R44/Q44*100)</f>
      </c>
      <c r="T44" s="510"/>
    </row>
    <row r="45" spans="1:19" s="511" customFormat="1" ht="27" customHeight="1" thickBot="1">
      <c r="A45" s="921"/>
      <c r="B45" s="927"/>
      <c r="C45" s="597" t="s">
        <v>22</v>
      </c>
      <c r="D45" s="598"/>
      <c r="E45" s="598"/>
      <c r="F45" s="598"/>
      <c r="G45" s="599">
        <f t="shared" si="1"/>
        <v>0</v>
      </c>
      <c r="H45" s="598"/>
      <c r="I45" s="600"/>
      <c r="J45" s="600"/>
      <c r="K45" s="599">
        <f t="shared" si="3"/>
        <v>0</v>
      </c>
      <c r="L45" s="601">
        <v>0</v>
      </c>
      <c r="M45" s="602">
        <v>0</v>
      </c>
      <c r="N45" s="602">
        <v>0</v>
      </c>
      <c r="O45" s="602">
        <v>0</v>
      </c>
      <c r="P45" s="602">
        <v>0</v>
      </c>
      <c r="Q45" s="602">
        <v>0</v>
      </c>
      <c r="R45" s="602">
        <v>0</v>
      </c>
      <c r="S45" s="603">
        <v>0</v>
      </c>
    </row>
    <row r="46" spans="1:20" s="511" customFormat="1" ht="27" customHeight="1">
      <c r="A46" s="919" t="s">
        <v>9</v>
      </c>
      <c r="B46" s="962" t="s">
        <v>23</v>
      </c>
      <c r="C46" s="604" t="s">
        <v>101</v>
      </c>
      <c r="D46" s="605">
        <f aca="true" t="shared" si="16" ref="D46:F47">D48+D50</f>
        <v>0</v>
      </c>
      <c r="E46" s="605">
        <f t="shared" si="16"/>
        <v>0</v>
      </c>
      <c r="F46" s="605">
        <f t="shared" si="16"/>
        <v>0</v>
      </c>
      <c r="G46" s="606">
        <f t="shared" si="1"/>
        <v>0</v>
      </c>
      <c r="H46" s="605">
        <f aca="true" t="shared" si="17" ref="H46:J47">H48+H50</f>
        <v>0</v>
      </c>
      <c r="I46" s="607">
        <f t="shared" si="17"/>
        <v>0</v>
      </c>
      <c r="J46" s="607">
        <f t="shared" si="17"/>
        <v>0</v>
      </c>
      <c r="K46" s="606">
        <f t="shared" si="3"/>
        <v>0</v>
      </c>
      <c r="L46" s="608">
        <f>L48+L50</f>
        <v>0</v>
      </c>
      <c r="M46" s="605">
        <f>M48+M50</f>
        <v>0</v>
      </c>
      <c r="N46" s="605">
        <f>N48+N50</f>
        <v>0</v>
      </c>
      <c r="O46" s="609">
        <f>SUM(L46:N46)</f>
        <v>0</v>
      </c>
      <c r="P46" s="607">
        <f>P48+P50</f>
        <v>0</v>
      </c>
      <c r="Q46" s="610">
        <f>O46-P46</f>
        <v>0</v>
      </c>
      <c r="R46" s="605">
        <f>R48+R50</f>
        <v>0</v>
      </c>
      <c r="S46" s="611">
        <f>IF(OR(R46=0,Q46=0),"",R46/Q46*100)</f>
      </c>
      <c r="T46" s="510"/>
    </row>
    <row r="47" spans="1:19" s="511" customFormat="1" ht="27" customHeight="1">
      <c r="A47" s="920"/>
      <c r="B47" s="923"/>
      <c r="C47" s="612" t="s">
        <v>22</v>
      </c>
      <c r="D47" s="613">
        <f t="shared" si="16"/>
        <v>0</v>
      </c>
      <c r="E47" s="613">
        <f t="shared" si="16"/>
        <v>0</v>
      </c>
      <c r="F47" s="613">
        <f t="shared" si="16"/>
        <v>0</v>
      </c>
      <c r="G47" s="614">
        <f t="shared" si="1"/>
        <v>0</v>
      </c>
      <c r="H47" s="613">
        <f t="shared" si="17"/>
        <v>0</v>
      </c>
      <c r="I47" s="615">
        <f t="shared" si="17"/>
        <v>0</v>
      </c>
      <c r="J47" s="615">
        <f t="shared" si="17"/>
        <v>0</v>
      </c>
      <c r="K47" s="614">
        <f t="shared" si="3"/>
        <v>0</v>
      </c>
      <c r="L47" s="616">
        <v>0</v>
      </c>
      <c r="M47" s="617">
        <v>0</v>
      </c>
      <c r="N47" s="617">
        <v>0</v>
      </c>
      <c r="O47" s="617">
        <v>0</v>
      </c>
      <c r="P47" s="617">
        <v>0</v>
      </c>
      <c r="Q47" s="617">
        <v>0</v>
      </c>
      <c r="R47" s="617">
        <v>0</v>
      </c>
      <c r="S47" s="618">
        <v>0</v>
      </c>
    </row>
    <row r="48" spans="1:20" s="511" customFormat="1" ht="27" customHeight="1">
      <c r="A48" s="920"/>
      <c r="B48" s="924" t="s">
        <v>374</v>
      </c>
      <c r="C48" s="619" t="s">
        <v>101</v>
      </c>
      <c r="D48" s="620"/>
      <c r="E48" s="621"/>
      <c r="F48" s="621"/>
      <c r="G48" s="622">
        <f t="shared" si="1"/>
        <v>0</v>
      </c>
      <c r="H48" s="620"/>
      <c r="I48" s="621"/>
      <c r="J48" s="621"/>
      <c r="K48" s="622">
        <f t="shared" si="3"/>
        <v>0</v>
      </c>
      <c r="L48" s="584"/>
      <c r="M48" s="581"/>
      <c r="N48" s="581"/>
      <c r="O48" s="585">
        <f>SUM(L48:N48)</f>
        <v>0</v>
      </c>
      <c r="P48" s="621"/>
      <c r="Q48" s="623">
        <f>O48-P48</f>
        <v>0</v>
      </c>
      <c r="R48" s="620"/>
      <c r="S48" s="624">
        <f>IF(OR(R48=0,Q48=0),"",R48/Q48*100)</f>
      </c>
      <c r="T48" s="510"/>
    </row>
    <row r="49" spans="1:19" s="511" customFormat="1" ht="27" customHeight="1">
      <c r="A49" s="920"/>
      <c r="B49" s="925"/>
      <c r="C49" s="588" t="s">
        <v>22</v>
      </c>
      <c r="D49" s="589"/>
      <c r="E49" s="591"/>
      <c r="F49" s="591"/>
      <c r="G49" s="590">
        <f t="shared" si="1"/>
        <v>0</v>
      </c>
      <c r="H49" s="589"/>
      <c r="I49" s="591"/>
      <c r="J49" s="591"/>
      <c r="K49" s="590">
        <f t="shared" si="3"/>
        <v>0</v>
      </c>
      <c r="L49" s="592">
        <v>0</v>
      </c>
      <c r="M49" s="593">
        <v>0</v>
      </c>
      <c r="N49" s="593">
        <v>0</v>
      </c>
      <c r="O49" s="593">
        <v>0</v>
      </c>
      <c r="P49" s="593">
        <v>0</v>
      </c>
      <c r="Q49" s="593">
        <v>0</v>
      </c>
      <c r="R49" s="593">
        <v>0</v>
      </c>
      <c r="S49" s="594">
        <v>0</v>
      </c>
    </row>
    <row r="50" spans="1:20" s="511" customFormat="1" ht="27" customHeight="1">
      <c r="A50" s="920"/>
      <c r="B50" s="926" t="s">
        <v>373</v>
      </c>
      <c r="C50" s="619" t="s">
        <v>101</v>
      </c>
      <c r="D50" s="620"/>
      <c r="E50" s="620"/>
      <c r="F50" s="620"/>
      <c r="G50" s="622">
        <f t="shared" si="1"/>
        <v>0</v>
      </c>
      <c r="H50" s="620"/>
      <c r="I50" s="621"/>
      <c r="J50" s="621"/>
      <c r="K50" s="622">
        <f t="shared" si="3"/>
        <v>0</v>
      </c>
      <c r="L50" s="595"/>
      <c r="M50" s="583"/>
      <c r="N50" s="581"/>
      <c r="O50" s="585">
        <f>SUM(L50:N50)</f>
        <v>0</v>
      </c>
      <c r="P50" s="621"/>
      <c r="Q50" s="623">
        <f>O50-P50</f>
        <v>0</v>
      </c>
      <c r="R50" s="620"/>
      <c r="S50" s="624">
        <f>IF(OR(R50=0,Q50=0),"",R50/Q50*100)</f>
      </c>
      <c r="T50" s="510"/>
    </row>
    <row r="51" spans="1:19" s="511" customFormat="1" ht="27" customHeight="1" thickBot="1">
      <c r="A51" s="921"/>
      <c r="B51" s="927"/>
      <c r="C51" s="597" t="s">
        <v>22</v>
      </c>
      <c r="D51" s="598"/>
      <c r="E51" s="598"/>
      <c r="F51" s="598"/>
      <c r="G51" s="599">
        <f t="shared" si="1"/>
        <v>0</v>
      </c>
      <c r="H51" s="598"/>
      <c r="I51" s="600"/>
      <c r="J51" s="600"/>
      <c r="K51" s="599">
        <f t="shared" si="3"/>
        <v>0</v>
      </c>
      <c r="L51" s="601">
        <v>0</v>
      </c>
      <c r="M51" s="602">
        <v>0</v>
      </c>
      <c r="N51" s="602">
        <v>0</v>
      </c>
      <c r="O51" s="602">
        <v>0</v>
      </c>
      <c r="P51" s="602">
        <v>0</v>
      </c>
      <c r="Q51" s="602">
        <v>0</v>
      </c>
      <c r="R51" s="602">
        <v>0</v>
      </c>
      <c r="S51" s="603">
        <v>0</v>
      </c>
    </row>
    <row r="52" spans="1:20" s="511" customFormat="1" ht="27" customHeight="1">
      <c r="A52" s="919" t="s">
        <v>11</v>
      </c>
      <c r="B52" s="922" t="s">
        <v>23</v>
      </c>
      <c r="C52" s="604" t="s">
        <v>101</v>
      </c>
      <c r="D52" s="605">
        <f aca="true" t="shared" si="18" ref="D52:F53">D54+D56</f>
        <v>0</v>
      </c>
      <c r="E52" s="605">
        <f t="shared" si="18"/>
        <v>0</v>
      </c>
      <c r="F52" s="605">
        <f t="shared" si="18"/>
        <v>0</v>
      </c>
      <c r="G52" s="606">
        <f t="shared" si="1"/>
        <v>0</v>
      </c>
      <c r="H52" s="605">
        <f aca="true" t="shared" si="19" ref="H52:J53">H54+H56</f>
        <v>0</v>
      </c>
      <c r="I52" s="607">
        <f t="shared" si="19"/>
        <v>0</v>
      </c>
      <c r="J52" s="607">
        <f t="shared" si="19"/>
        <v>0</v>
      </c>
      <c r="K52" s="606">
        <f t="shared" si="3"/>
        <v>0</v>
      </c>
      <c r="L52" s="608">
        <f>L54+L56</f>
        <v>0</v>
      </c>
      <c r="M52" s="605">
        <f>M54+M56</f>
        <v>0</v>
      </c>
      <c r="N52" s="605">
        <f>N54+N56</f>
        <v>0</v>
      </c>
      <c r="O52" s="609">
        <f>SUM(L52:N52)</f>
        <v>0</v>
      </c>
      <c r="P52" s="607">
        <f>P54+P56</f>
        <v>0</v>
      </c>
      <c r="Q52" s="610">
        <f>O52-P52</f>
        <v>0</v>
      </c>
      <c r="R52" s="605">
        <f>R54+R56</f>
        <v>0</v>
      </c>
      <c r="S52" s="611">
        <f>IF(OR(R52=0,Q52=0),"",R52/Q52*100)</f>
      </c>
      <c r="T52" s="510"/>
    </row>
    <row r="53" spans="1:19" s="511" customFormat="1" ht="27" customHeight="1">
      <c r="A53" s="920"/>
      <c r="B53" s="923"/>
      <c r="C53" s="612" t="s">
        <v>22</v>
      </c>
      <c r="D53" s="613">
        <f t="shared" si="18"/>
        <v>0</v>
      </c>
      <c r="E53" s="613">
        <f t="shared" si="18"/>
        <v>0</v>
      </c>
      <c r="F53" s="613">
        <f t="shared" si="18"/>
        <v>0</v>
      </c>
      <c r="G53" s="614">
        <f t="shared" si="1"/>
        <v>0</v>
      </c>
      <c r="H53" s="613">
        <f t="shared" si="19"/>
        <v>0</v>
      </c>
      <c r="I53" s="615">
        <f t="shared" si="19"/>
        <v>0</v>
      </c>
      <c r="J53" s="615">
        <f t="shared" si="19"/>
        <v>0</v>
      </c>
      <c r="K53" s="614">
        <f t="shared" si="3"/>
        <v>0</v>
      </c>
      <c r="L53" s="616">
        <v>0</v>
      </c>
      <c r="M53" s="617">
        <v>0</v>
      </c>
      <c r="N53" s="617">
        <v>0</v>
      </c>
      <c r="O53" s="617">
        <v>0</v>
      </c>
      <c r="P53" s="617">
        <v>0</v>
      </c>
      <c r="Q53" s="617">
        <v>0</v>
      </c>
      <c r="R53" s="617">
        <v>0</v>
      </c>
      <c r="S53" s="618">
        <v>0</v>
      </c>
    </row>
    <row r="54" spans="1:20" s="511" customFormat="1" ht="27" customHeight="1">
      <c r="A54" s="920"/>
      <c r="B54" s="924" t="s">
        <v>374</v>
      </c>
      <c r="C54" s="619" t="s">
        <v>101</v>
      </c>
      <c r="D54" s="620"/>
      <c r="E54" s="621"/>
      <c r="F54" s="621"/>
      <c r="G54" s="622">
        <f t="shared" si="1"/>
        <v>0</v>
      </c>
      <c r="H54" s="620"/>
      <c r="I54" s="621"/>
      <c r="J54" s="621"/>
      <c r="K54" s="622">
        <f t="shared" si="3"/>
        <v>0</v>
      </c>
      <c r="L54" s="584"/>
      <c r="M54" s="581"/>
      <c r="N54" s="581"/>
      <c r="O54" s="585">
        <f>SUM(L54:N54)</f>
        <v>0</v>
      </c>
      <c r="P54" s="621"/>
      <c r="Q54" s="623">
        <f>O54-P54</f>
        <v>0</v>
      </c>
      <c r="R54" s="620"/>
      <c r="S54" s="624">
        <f>IF(OR(R54=0,Q54=0),"",R54/Q54*100)</f>
      </c>
      <c r="T54" s="510"/>
    </row>
    <row r="55" spans="1:19" s="511" customFormat="1" ht="27" customHeight="1">
      <c r="A55" s="920"/>
      <c r="B55" s="925"/>
      <c r="C55" s="588" t="s">
        <v>22</v>
      </c>
      <c r="D55" s="589"/>
      <c r="E55" s="591"/>
      <c r="F55" s="591"/>
      <c r="G55" s="590">
        <f t="shared" si="1"/>
        <v>0</v>
      </c>
      <c r="H55" s="589"/>
      <c r="I55" s="591"/>
      <c r="J55" s="591"/>
      <c r="K55" s="590">
        <f t="shared" si="3"/>
        <v>0</v>
      </c>
      <c r="L55" s="592">
        <v>0</v>
      </c>
      <c r="M55" s="593">
        <v>0</v>
      </c>
      <c r="N55" s="593">
        <v>0</v>
      </c>
      <c r="O55" s="593">
        <v>0</v>
      </c>
      <c r="P55" s="593">
        <v>0</v>
      </c>
      <c r="Q55" s="593">
        <v>0</v>
      </c>
      <c r="R55" s="593">
        <v>0</v>
      </c>
      <c r="S55" s="594">
        <v>0</v>
      </c>
    </row>
    <row r="56" spans="1:20" s="511" customFormat="1" ht="27" customHeight="1">
      <c r="A56" s="920"/>
      <c r="B56" s="926" t="s">
        <v>373</v>
      </c>
      <c r="C56" s="619" t="s">
        <v>101</v>
      </c>
      <c r="D56" s="620"/>
      <c r="E56" s="620"/>
      <c r="F56" s="620"/>
      <c r="G56" s="622">
        <f t="shared" si="1"/>
        <v>0</v>
      </c>
      <c r="H56" s="620"/>
      <c r="I56" s="621"/>
      <c r="J56" s="621"/>
      <c r="K56" s="622">
        <f t="shared" si="3"/>
        <v>0</v>
      </c>
      <c r="L56" s="595"/>
      <c r="M56" s="583"/>
      <c r="N56" s="581"/>
      <c r="O56" s="585">
        <f>SUM(L56:N56)</f>
        <v>0</v>
      </c>
      <c r="P56" s="621"/>
      <c r="Q56" s="623">
        <f>O56-P56</f>
        <v>0</v>
      </c>
      <c r="R56" s="620"/>
      <c r="S56" s="624">
        <f>IF(OR(R56=0,Q56=0),"",R56/Q56*100)</f>
      </c>
      <c r="T56" s="510"/>
    </row>
    <row r="57" spans="1:19" s="511" customFormat="1" ht="27" customHeight="1" thickBot="1">
      <c r="A57" s="921"/>
      <c r="B57" s="927"/>
      <c r="C57" s="625" t="s">
        <v>22</v>
      </c>
      <c r="D57" s="626"/>
      <c r="E57" s="626"/>
      <c r="F57" s="626"/>
      <c r="G57" s="627">
        <f t="shared" si="1"/>
        <v>0</v>
      </c>
      <c r="H57" s="626"/>
      <c r="I57" s="628"/>
      <c r="J57" s="628"/>
      <c r="K57" s="627">
        <f t="shared" si="3"/>
        <v>0</v>
      </c>
      <c r="L57" s="592">
        <v>0</v>
      </c>
      <c r="M57" s="593">
        <v>0</v>
      </c>
      <c r="N57" s="593">
        <v>0</v>
      </c>
      <c r="O57" s="593">
        <v>0</v>
      </c>
      <c r="P57" s="593">
        <v>0</v>
      </c>
      <c r="Q57" s="593">
        <v>0</v>
      </c>
      <c r="R57" s="593">
        <v>0</v>
      </c>
      <c r="S57" s="594">
        <v>0</v>
      </c>
    </row>
    <row r="58" spans="1:20" s="511" customFormat="1" ht="27" customHeight="1">
      <c r="A58" s="919" t="s">
        <v>118</v>
      </c>
      <c r="B58" s="922" t="s">
        <v>23</v>
      </c>
      <c r="C58" s="604" t="s">
        <v>101</v>
      </c>
      <c r="D58" s="605">
        <f aca="true" t="shared" si="20" ref="D58:F59">D60+D62</f>
        <v>0</v>
      </c>
      <c r="E58" s="605">
        <f t="shared" si="20"/>
        <v>0</v>
      </c>
      <c r="F58" s="605">
        <f t="shared" si="20"/>
        <v>0</v>
      </c>
      <c r="G58" s="606">
        <f t="shared" si="1"/>
        <v>0</v>
      </c>
      <c r="H58" s="605">
        <f aca="true" t="shared" si="21" ref="H58:J59">H60+H62</f>
        <v>0</v>
      </c>
      <c r="I58" s="607">
        <f t="shared" si="21"/>
        <v>0</v>
      </c>
      <c r="J58" s="607">
        <f t="shared" si="21"/>
        <v>0</v>
      </c>
      <c r="K58" s="606">
        <f t="shared" si="3"/>
        <v>0</v>
      </c>
      <c r="L58" s="608">
        <f>L60+L62</f>
        <v>0</v>
      </c>
      <c r="M58" s="605">
        <f>M60+M62</f>
        <v>0</v>
      </c>
      <c r="N58" s="605">
        <f>N60+N62</f>
        <v>0</v>
      </c>
      <c r="O58" s="609">
        <f>SUM(L58:N58)</f>
        <v>0</v>
      </c>
      <c r="P58" s="607">
        <f>P60+P62</f>
        <v>0</v>
      </c>
      <c r="Q58" s="610">
        <f>O58-P58</f>
        <v>0</v>
      </c>
      <c r="R58" s="605">
        <f>R60+R62</f>
        <v>0</v>
      </c>
      <c r="S58" s="611">
        <f>IF(OR(R58=0,Q58=0),"",R58/Q58*100)</f>
      </c>
      <c r="T58" s="510"/>
    </row>
    <row r="59" spans="1:19" s="511" customFormat="1" ht="27" customHeight="1">
      <c r="A59" s="920"/>
      <c r="B59" s="923"/>
      <c r="C59" s="612" t="s">
        <v>22</v>
      </c>
      <c r="D59" s="613">
        <f t="shared" si="20"/>
        <v>0</v>
      </c>
      <c r="E59" s="613">
        <f t="shared" si="20"/>
        <v>0</v>
      </c>
      <c r="F59" s="613">
        <f t="shared" si="20"/>
        <v>0</v>
      </c>
      <c r="G59" s="614">
        <f t="shared" si="1"/>
        <v>0</v>
      </c>
      <c r="H59" s="613">
        <f t="shared" si="21"/>
        <v>0</v>
      </c>
      <c r="I59" s="615">
        <f t="shared" si="21"/>
        <v>0</v>
      </c>
      <c r="J59" s="615">
        <f t="shared" si="21"/>
        <v>0</v>
      </c>
      <c r="K59" s="614">
        <f t="shared" si="3"/>
        <v>0</v>
      </c>
      <c r="L59" s="616">
        <v>0</v>
      </c>
      <c r="M59" s="617">
        <v>0</v>
      </c>
      <c r="N59" s="617">
        <v>0</v>
      </c>
      <c r="O59" s="617">
        <v>0</v>
      </c>
      <c r="P59" s="617">
        <v>0</v>
      </c>
      <c r="Q59" s="617">
        <v>0</v>
      </c>
      <c r="R59" s="617">
        <v>0</v>
      </c>
      <c r="S59" s="618">
        <v>0</v>
      </c>
    </row>
    <row r="60" spans="1:20" s="511" customFormat="1" ht="27" customHeight="1">
      <c r="A60" s="920"/>
      <c r="B60" s="924" t="s">
        <v>374</v>
      </c>
      <c r="C60" s="619" t="s">
        <v>101</v>
      </c>
      <c r="D60" s="620"/>
      <c r="E60" s="621"/>
      <c r="F60" s="621"/>
      <c r="G60" s="622">
        <f t="shared" si="1"/>
        <v>0</v>
      </c>
      <c r="H60" s="620"/>
      <c r="I60" s="621"/>
      <c r="J60" s="621"/>
      <c r="K60" s="622">
        <f t="shared" si="3"/>
        <v>0</v>
      </c>
      <c r="L60" s="584"/>
      <c r="M60" s="581"/>
      <c r="N60" s="581"/>
      <c r="O60" s="585">
        <f>SUM(L60:N60)</f>
        <v>0</v>
      </c>
      <c r="P60" s="621"/>
      <c r="Q60" s="623">
        <f>O60-P60</f>
        <v>0</v>
      </c>
      <c r="R60" s="620"/>
      <c r="S60" s="624">
        <f>IF(OR(R60=0,Q60=0),"",R60/Q60*100)</f>
      </c>
      <c r="T60" s="510"/>
    </row>
    <row r="61" spans="1:19" s="511" customFormat="1" ht="27" customHeight="1">
      <c r="A61" s="920"/>
      <c r="B61" s="925"/>
      <c r="C61" s="588" t="s">
        <v>22</v>
      </c>
      <c r="D61" s="589"/>
      <c r="E61" s="591"/>
      <c r="F61" s="591"/>
      <c r="G61" s="590">
        <f t="shared" si="1"/>
        <v>0</v>
      </c>
      <c r="H61" s="589"/>
      <c r="I61" s="591"/>
      <c r="J61" s="591"/>
      <c r="K61" s="590">
        <f t="shared" si="3"/>
        <v>0</v>
      </c>
      <c r="L61" s="592">
        <v>0</v>
      </c>
      <c r="M61" s="593">
        <v>0</v>
      </c>
      <c r="N61" s="593">
        <v>0</v>
      </c>
      <c r="O61" s="593">
        <v>0</v>
      </c>
      <c r="P61" s="593">
        <v>0</v>
      </c>
      <c r="Q61" s="593">
        <v>0</v>
      </c>
      <c r="R61" s="593">
        <v>0</v>
      </c>
      <c r="S61" s="594">
        <v>0</v>
      </c>
    </row>
    <row r="62" spans="1:20" s="511" customFormat="1" ht="27" customHeight="1">
      <c r="A62" s="920"/>
      <c r="B62" s="926" t="s">
        <v>373</v>
      </c>
      <c r="C62" s="619" t="s">
        <v>101</v>
      </c>
      <c r="D62" s="620"/>
      <c r="E62" s="620"/>
      <c r="F62" s="620"/>
      <c r="G62" s="622">
        <f t="shared" si="1"/>
        <v>0</v>
      </c>
      <c r="H62" s="620"/>
      <c r="I62" s="621"/>
      <c r="J62" s="621"/>
      <c r="K62" s="622">
        <f t="shared" si="3"/>
        <v>0</v>
      </c>
      <c r="L62" s="595"/>
      <c r="M62" s="583"/>
      <c r="N62" s="581"/>
      <c r="O62" s="585">
        <f>SUM(L62:N62)</f>
        <v>0</v>
      </c>
      <c r="P62" s="621"/>
      <c r="Q62" s="623">
        <f>O62-P62</f>
        <v>0</v>
      </c>
      <c r="R62" s="620"/>
      <c r="S62" s="624">
        <f>IF(OR(R62=0,Q62=0),"",R62/Q62*100)</f>
      </c>
      <c r="T62" s="510"/>
    </row>
    <row r="63" spans="1:19" s="511" customFormat="1" ht="27" customHeight="1" thickBot="1">
      <c r="A63" s="921"/>
      <c r="B63" s="927"/>
      <c r="C63" s="625" t="s">
        <v>22</v>
      </c>
      <c r="D63" s="626"/>
      <c r="E63" s="626"/>
      <c r="F63" s="626"/>
      <c r="G63" s="627">
        <f t="shared" si="1"/>
        <v>0</v>
      </c>
      <c r="H63" s="626"/>
      <c r="I63" s="628"/>
      <c r="J63" s="628"/>
      <c r="K63" s="627">
        <f t="shared" si="3"/>
        <v>0</v>
      </c>
      <c r="L63" s="592">
        <v>0</v>
      </c>
      <c r="M63" s="593">
        <v>0</v>
      </c>
      <c r="N63" s="593">
        <v>0</v>
      </c>
      <c r="O63" s="593">
        <v>0</v>
      </c>
      <c r="P63" s="593">
        <v>0</v>
      </c>
      <c r="Q63" s="593">
        <v>0</v>
      </c>
      <c r="R63" s="593">
        <v>0</v>
      </c>
      <c r="S63" s="594">
        <v>0</v>
      </c>
    </row>
    <row r="64" spans="1:20" s="511" customFormat="1" ht="27" customHeight="1">
      <c r="A64" s="919" t="s">
        <v>119</v>
      </c>
      <c r="B64" s="922" t="s">
        <v>23</v>
      </c>
      <c r="C64" s="604" t="s">
        <v>101</v>
      </c>
      <c r="D64" s="605">
        <f aca="true" t="shared" si="22" ref="D64:F65">D66+D68</f>
        <v>0</v>
      </c>
      <c r="E64" s="605">
        <f t="shared" si="22"/>
        <v>0</v>
      </c>
      <c r="F64" s="605">
        <f t="shared" si="22"/>
        <v>0</v>
      </c>
      <c r="G64" s="606">
        <f t="shared" si="1"/>
        <v>0</v>
      </c>
      <c r="H64" s="605">
        <f aca="true" t="shared" si="23" ref="H64:J65">H66+H68</f>
        <v>0</v>
      </c>
      <c r="I64" s="607">
        <f t="shared" si="23"/>
        <v>0</v>
      </c>
      <c r="J64" s="607">
        <f t="shared" si="23"/>
        <v>0</v>
      </c>
      <c r="K64" s="606">
        <f t="shared" si="3"/>
        <v>0</v>
      </c>
      <c r="L64" s="608">
        <f>L66+L68</f>
        <v>0</v>
      </c>
      <c r="M64" s="605">
        <f>M66+M68</f>
        <v>0</v>
      </c>
      <c r="N64" s="605">
        <f>N66+N68</f>
        <v>0</v>
      </c>
      <c r="O64" s="609">
        <f>SUM(L64:N64)</f>
        <v>0</v>
      </c>
      <c r="P64" s="607">
        <f>P66+P68</f>
        <v>0</v>
      </c>
      <c r="Q64" s="610">
        <f>O64-P64</f>
        <v>0</v>
      </c>
      <c r="R64" s="605">
        <f>R66+R68</f>
        <v>0</v>
      </c>
      <c r="S64" s="611">
        <f>IF(OR(R64=0,Q64=0),"",R64/Q64*100)</f>
      </c>
      <c r="T64" s="510"/>
    </row>
    <row r="65" spans="1:19" s="511" customFormat="1" ht="27" customHeight="1">
      <c r="A65" s="920"/>
      <c r="B65" s="923"/>
      <c r="C65" s="612" t="s">
        <v>22</v>
      </c>
      <c r="D65" s="613">
        <f t="shared" si="22"/>
        <v>0</v>
      </c>
      <c r="E65" s="613">
        <f t="shared" si="22"/>
        <v>0</v>
      </c>
      <c r="F65" s="613">
        <f t="shared" si="22"/>
        <v>0</v>
      </c>
      <c r="G65" s="614">
        <f t="shared" si="1"/>
        <v>0</v>
      </c>
      <c r="H65" s="613">
        <f t="shared" si="23"/>
        <v>0</v>
      </c>
      <c r="I65" s="615">
        <f t="shared" si="23"/>
        <v>0</v>
      </c>
      <c r="J65" s="615">
        <f t="shared" si="23"/>
        <v>0</v>
      </c>
      <c r="K65" s="614">
        <f t="shared" si="3"/>
        <v>0</v>
      </c>
      <c r="L65" s="616">
        <v>0</v>
      </c>
      <c r="M65" s="617">
        <v>0</v>
      </c>
      <c r="N65" s="617">
        <v>0</v>
      </c>
      <c r="O65" s="617">
        <v>0</v>
      </c>
      <c r="P65" s="617">
        <v>0</v>
      </c>
      <c r="Q65" s="617">
        <v>0</v>
      </c>
      <c r="R65" s="617">
        <v>0</v>
      </c>
      <c r="S65" s="618">
        <v>0</v>
      </c>
    </row>
    <row r="66" spans="1:20" s="511" customFormat="1" ht="27" customHeight="1">
      <c r="A66" s="920"/>
      <c r="B66" s="924" t="s">
        <v>374</v>
      </c>
      <c r="C66" s="619" t="s">
        <v>101</v>
      </c>
      <c r="D66" s="620"/>
      <c r="E66" s="621"/>
      <c r="F66" s="621"/>
      <c r="G66" s="622">
        <f t="shared" si="1"/>
        <v>0</v>
      </c>
      <c r="H66" s="620"/>
      <c r="I66" s="621"/>
      <c r="J66" s="621"/>
      <c r="K66" s="622">
        <f t="shared" si="3"/>
        <v>0</v>
      </c>
      <c r="L66" s="584"/>
      <c r="M66" s="581"/>
      <c r="N66" s="581"/>
      <c r="O66" s="585">
        <f>SUM(L66:N66)</f>
        <v>0</v>
      </c>
      <c r="P66" s="621"/>
      <c r="Q66" s="623">
        <f>O66-P66</f>
        <v>0</v>
      </c>
      <c r="R66" s="620"/>
      <c r="S66" s="624">
        <f>IF(OR(R66=0,Q66=0),"",R66/Q66*100)</f>
      </c>
      <c r="T66" s="510"/>
    </row>
    <row r="67" spans="1:19" s="511" customFormat="1" ht="27" customHeight="1">
      <c r="A67" s="920"/>
      <c r="B67" s="925"/>
      <c r="C67" s="588" t="s">
        <v>22</v>
      </c>
      <c r="D67" s="589"/>
      <c r="E67" s="591"/>
      <c r="F67" s="591"/>
      <c r="G67" s="590">
        <f t="shared" si="1"/>
        <v>0</v>
      </c>
      <c r="H67" s="589"/>
      <c r="I67" s="591"/>
      <c r="J67" s="591"/>
      <c r="K67" s="590">
        <f t="shared" si="3"/>
        <v>0</v>
      </c>
      <c r="L67" s="592">
        <v>0</v>
      </c>
      <c r="M67" s="593">
        <v>0</v>
      </c>
      <c r="N67" s="593">
        <v>0</v>
      </c>
      <c r="O67" s="593">
        <v>0</v>
      </c>
      <c r="P67" s="593">
        <v>0</v>
      </c>
      <c r="Q67" s="593">
        <v>0</v>
      </c>
      <c r="R67" s="593">
        <v>0</v>
      </c>
      <c r="S67" s="594">
        <v>0</v>
      </c>
    </row>
    <row r="68" spans="1:20" s="511" customFormat="1" ht="27" customHeight="1">
      <c r="A68" s="920"/>
      <c r="B68" s="926" t="s">
        <v>373</v>
      </c>
      <c r="C68" s="619" t="s">
        <v>101</v>
      </c>
      <c r="D68" s="620"/>
      <c r="E68" s="620"/>
      <c r="F68" s="620"/>
      <c r="G68" s="622">
        <f t="shared" si="1"/>
        <v>0</v>
      </c>
      <c r="H68" s="620"/>
      <c r="I68" s="621"/>
      <c r="J68" s="621"/>
      <c r="K68" s="622">
        <f t="shared" si="3"/>
        <v>0</v>
      </c>
      <c r="L68" s="595"/>
      <c r="M68" s="583"/>
      <c r="N68" s="581"/>
      <c r="O68" s="585">
        <f>SUM(L68:N68)</f>
        <v>0</v>
      </c>
      <c r="P68" s="621"/>
      <c r="Q68" s="623">
        <f>O68-P68</f>
        <v>0</v>
      </c>
      <c r="R68" s="620"/>
      <c r="S68" s="624">
        <f>IF(OR(R68=0,Q68=0),"",R68/Q68*100)</f>
      </c>
      <c r="T68" s="510"/>
    </row>
    <row r="69" spans="1:19" s="511" customFormat="1" ht="27" customHeight="1" thickBot="1">
      <c r="A69" s="921"/>
      <c r="B69" s="927"/>
      <c r="C69" s="625" t="s">
        <v>22</v>
      </c>
      <c r="D69" s="626"/>
      <c r="E69" s="626"/>
      <c r="F69" s="626"/>
      <c r="G69" s="627">
        <f t="shared" si="1"/>
        <v>0</v>
      </c>
      <c r="H69" s="626"/>
      <c r="I69" s="628"/>
      <c r="J69" s="628"/>
      <c r="K69" s="627">
        <f t="shared" si="3"/>
        <v>0</v>
      </c>
      <c r="L69" s="592">
        <v>0</v>
      </c>
      <c r="M69" s="593">
        <v>0</v>
      </c>
      <c r="N69" s="593">
        <v>0</v>
      </c>
      <c r="O69" s="593">
        <v>0</v>
      </c>
      <c r="P69" s="593">
        <v>0</v>
      </c>
      <c r="Q69" s="593">
        <v>0</v>
      </c>
      <c r="R69" s="593">
        <v>0</v>
      </c>
      <c r="S69" s="594">
        <v>0</v>
      </c>
    </row>
    <row r="70" spans="1:20" s="511" customFormat="1" ht="27" customHeight="1">
      <c r="A70" s="919" t="s">
        <v>120</v>
      </c>
      <c r="B70" s="962" t="s">
        <v>23</v>
      </c>
      <c r="C70" s="604" t="s">
        <v>101</v>
      </c>
      <c r="D70" s="605">
        <f aca="true" t="shared" si="24" ref="D70:F71">D72+D74</f>
        <v>0</v>
      </c>
      <c r="E70" s="605">
        <f t="shared" si="24"/>
        <v>0</v>
      </c>
      <c r="F70" s="605">
        <f t="shared" si="24"/>
        <v>0</v>
      </c>
      <c r="G70" s="606">
        <f t="shared" si="1"/>
        <v>0</v>
      </c>
      <c r="H70" s="605">
        <f aca="true" t="shared" si="25" ref="H70:J71">H72+H74</f>
        <v>0</v>
      </c>
      <c r="I70" s="607">
        <f t="shared" si="25"/>
        <v>0</v>
      </c>
      <c r="J70" s="607">
        <f t="shared" si="25"/>
        <v>0</v>
      </c>
      <c r="K70" s="606">
        <f t="shared" si="3"/>
        <v>0</v>
      </c>
      <c r="L70" s="608">
        <f>L72+L74</f>
        <v>0</v>
      </c>
      <c r="M70" s="605">
        <f>M72+M74</f>
        <v>0</v>
      </c>
      <c r="N70" s="605">
        <f>N72+N74</f>
        <v>0</v>
      </c>
      <c r="O70" s="609">
        <f>SUM(L70:N70)</f>
        <v>0</v>
      </c>
      <c r="P70" s="607">
        <f>P72+P74</f>
        <v>0</v>
      </c>
      <c r="Q70" s="610">
        <f>O70-P70</f>
        <v>0</v>
      </c>
      <c r="R70" s="605">
        <f>R72+R74</f>
        <v>0</v>
      </c>
      <c r="S70" s="611">
        <f>IF(OR(R70=0,Q70=0),"",R70/Q70*100)</f>
      </c>
      <c r="T70" s="510"/>
    </row>
    <row r="71" spans="1:19" s="511" customFormat="1" ht="27" customHeight="1">
      <c r="A71" s="920"/>
      <c r="B71" s="923"/>
      <c r="C71" s="612" t="s">
        <v>22</v>
      </c>
      <c r="D71" s="613">
        <f t="shared" si="24"/>
        <v>0</v>
      </c>
      <c r="E71" s="613">
        <f t="shared" si="24"/>
        <v>0</v>
      </c>
      <c r="F71" s="613">
        <f t="shared" si="24"/>
        <v>0</v>
      </c>
      <c r="G71" s="614">
        <f t="shared" si="1"/>
        <v>0</v>
      </c>
      <c r="H71" s="613">
        <f t="shared" si="25"/>
        <v>0</v>
      </c>
      <c r="I71" s="615">
        <f t="shared" si="25"/>
        <v>0</v>
      </c>
      <c r="J71" s="615">
        <f t="shared" si="25"/>
        <v>0</v>
      </c>
      <c r="K71" s="614">
        <f t="shared" si="3"/>
        <v>0</v>
      </c>
      <c r="L71" s="616">
        <v>0</v>
      </c>
      <c r="M71" s="617">
        <v>0</v>
      </c>
      <c r="N71" s="617">
        <v>0</v>
      </c>
      <c r="O71" s="617">
        <v>0</v>
      </c>
      <c r="P71" s="617">
        <v>0</v>
      </c>
      <c r="Q71" s="617">
        <v>0</v>
      </c>
      <c r="R71" s="617">
        <v>0</v>
      </c>
      <c r="S71" s="618">
        <v>0</v>
      </c>
    </row>
    <row r="72" spans="1:20" s="511" customFormat="1" ht="27" customHeight="1">
      <c r="A72" s="920"/>
      <c r="B72" s="924" t="s">
        <v>374</v>
      </c>
      <c r="C72" s="619" t="s">
        <v>101</v>
      </c>
      <c r="D72" s="620"/>
      <c r="E72" s="621"/>
      <c r="F72" s="621"/>
      <c r="G72" s="622">
        <f t="shared" si="1"/>
        <v>0</v>
      </c>
      <c r="H72" s="620"/>
      <c r="I72" s="621"/>
      <c r="J72" s="621"/>
      <c r="K72" s="622">
        <f t="shared" si="3"/>
        <v>0</v>
      </c>
      <c r="L72" s="584"/>
      <c r="M72" s="581"/>
      <c r="N72" s="581"/>
      <c r="O72" s="585">
        <f>SUM(L72:N72)</f>
        <v>0</v>
      </c>
      <c r="P72" s="621"/>
      <c r="Q72" s="623">
        <f>O72-P72</f>
        <v>0</v>
      </c>
      <c r="R72" s="620"/>
      <c r="S72" s="624">
        <f>IF(OR(R72=0,Q72=0),"",R72/Q72*100)</f>
      </c>
      <c r="T72" s="510"/>
    </row>
    <row r="73" spans="1:19" s="511" customFormat="1" ht="27" customHeight="1">
      <c r="A73" s="920"/>
      <c r="B73" s="925"/>
      <c r="C73" s="588" t="s">
        <v>22</v>
      </c>
      <c r="D73" s="589"/>
      <c r="E73" s="591"/>
      <c r="F73" s="591"/>
      <c r="G73" s="590">
        <f t="shared" si="1"/>
        <v>0</v>
      </c>
      <c r="H73" s="589"/>
      <c r="I73" s="591"/>
      <c r="J73" s="591"/>
      <c r="K73" s="590">
        <f t="shared" si="3"/>
        <v>0</v>
      </c>
      <c r="L73" s="592">
        <v>0</v>
      </c>
      <c r="M73" s="593">
        <v>0</v>
      </c>
      <c r="N73" s="593">
        <v>0</v>
      </c>
      <c r="O73" s="593">
        <v>0</v>
      </c>
      <c r="P73" s="593">
        <v>0</v>
      </c>
      <c r="Q73" s="593">
        <v>0</v>
      </c>
      <c r="R73" s="593">
        <v>0</v>
      </c>
      <c r="S73" s="594">
        <v>0</v>
      </c>
    </row>
    <row r="74" spans="1:20" s="511" customFormat="1" ht="27" customHeight="1">
      <c r="A74" s="920"/>
      <c r="B74" s="926" t="s">
        <v>373</v>
      </c>
      <c r="C74" s="619" t="s">
        <v>101</v>
      </c>
      <c r="D74" s="620"/>
      <c r="E74" s="620"/>
      <c r="F74" s="620"/>
      <c r="G74" s="622">
        <f>SUM(D74:F74)</f>
        <v>0</v>
      </c>
      <c r="H74" s="620"/>
      <c r="I74" s="621"/>
      <c r="J74" s="621"/>
      <c r="K74" s="622">
        <f>SUM(H74:J74)</f>
        <v>0</v>
      </c>
      <c r="L74" s="595"/>
      <c r="M74" s="583"/>
      <c r="N74" s="581"/>
      <c r="O74" s="585">
        <f>SUM(L74:N74)</f>
        <v>0</v>
      </c>
      <c r="P74" s="621"/>
      <c r="Q74" s="623">
        <f>O74-P74</f>
        <v>0</v>
      </c>
      <c r="R74" s="620"/>
      <c r="S74" s="624">
        <f>IF(OR(R74=0,Q74=0),"",R74/Q74*100)</f>
      </c>
      <c r="T74" s="510"/>
    </row>
    <row r="75" spans="1:19" s="511" customFormat="1" ht="27" customHeight="1" thickBot="1">
      <c r="A75" s="921"/>
      <c r="B75" s="927"/>
      <c r="C75" s="597" t="s">
        <v>22</v>
      </c>
      <c r="D75" s="598"/>
      <c r="E75" s="598"/>
      <c r="F75" s="598"/>
      <c r="G75" s="599">
        <f>SUM(D75:F75)</f>
        <v>0</v>
      </c>
      <c r="H75" s="598"/>
      <c r="I75" s="600"/>
      <c r="J75" s="600"/>
      <c r="K75" s="599">
        <f>SUM(H75:J75)</f>
        <v>0</v>
      </c>
      <c r="L75" s="601">
        <v>0</v>
      </c>
      <c r="M75" s="602">
        <v>0</v>
      </c>
      <c r="N75" s="602">
        <v>0</v>
      </c>
      <c r="O75" s="602">
        <v>0</v>
      </c>
      <c r="P75" s="602">
        <v>0</v>
      </c>
      <c r="Q75" s="602">
        <v>0</v>
      </c>
      <c r="R75" s="602">
        <v>0</v>
      </c>
      <c r="S75" s="603">
        <v>0</v>
      </c>
    </row>
    <row r="76" spans="1:19" ht="35.25" customHeight="1" hidden="1">
      <c r="A76" s="963" t="s">
        <v>24</v>
      </c>
      <c r="B76" s="964"/>
      <c r="C76" s="965"/>
      <c r="D76" s="512"/>
      <c r="E76" s="512"/>
      <c r="F76" s="512"/>
      <c r="G76" s="512"/>
      <c r="H76" s="512"/>
      <c r="I76" s="512"/>
      <c r="J76" s="512"/>
      <c r="K76" s="512"/>
      <c r="L76" s="513"/>
      <c r="M76" s="514"/>
      <c r="N76" s="514"/>
      <c r="O76" s="514"/>
      <c r="P76" s="515"/>
      <c r="Q76" s="515"/>
      <c r="R76" s="515"/>
      <c r="S76" s="516" t="e">
        <f>#REF!-#REF!</f>
        <v>#REF!</v>
      </c>
    </row>
    <row r="77" spans="1:19" ht="27.75" customHeight="1">
      <c r="A77" s="523" t="s">
        <v>555</v>
      </c>
      <c r="B77" s="517"/>
      <c r="D77" s="523"/>
      <c r="E77" s="523"/>
      <c r="F77" s="523"/>
      <c r="G77" s="523"/>
      <c r="H77" s="523"/>
      <c r="I77" s="523"/>
      <c r="J77" s="523"/>
      <c r="K77" s="523"/>
      <c r="L77" s="523"/>
      <c r="M77" s="517"/>
      <c r="N77" s="517"/>
      <c r="O77" s="517"/>
      <c r="P77" s="517"/>
      <c r="Q77" s="517"/>
      <c r="R77" s="517"/>
      <c r="S77" s="517"/>
    </row>
    <row r="78" spans="1:19" s="521" customFormat="1" ht="24.75" customHeight="1">
      <c r="A78" s="518"/>
      <c r="B78" s="518"/>
      <c r="C78" s="518"/>
      <c r="D78" s="519"/>
      <c r="E78" s="518"/>
      <c r="F78" s="518"/>
      <c r="G78" s="518"/>
      <c r="H78" s="518"/>
      <c r="I78" s="518"/>
      <c r="J78" s="518"/>
      <c r="K78" s="518"/>
      <c r="L78" s="518"/>
      <c r="M78" s="518"/>
      <c r="N78" s="519" t="s">
        <v>25</v>
      </c>
      <c r="O78" s="518" t="s">
        <v>26</v>
      </c>
      <c r="P78" s="518"/>
      <c r="Q78" s="518"/>
      <c r="R78" s="520" t="s">
        <v>27</v>
      </c>
      <c r="S78" s="518"/>
    </row>
    <row r="79" spans="1:19" s="521" customFormat="1" ht="24.75" customHeight="1">
      <c r="A79" s="518"/>
      <c r="B79" s="518"/>
      <c r="C79" s="517"/>
      <c r="D79" s="517"/>
      <c r="E79" s="517"/>
      <c r="F79" s="517"/>
      <c r="G79" s="517"/>
      <c r="H79" s="518"/>
      <c r="I79" s="518"/>
      <c r="J79" s="518"/>
      <c r="K79" s="518"/>
      <c r="L79" s="519"/>
      <c r="M79" s="518"/>
      <c r="N79" s="517"/>
      <c r="O79" s="518" t="s">
        <v>147</v>
      </c>
      <c r="P79" s="518"/>
      <c r="Q79" s="518"/>
      <c r="R79" s="519"/>
      <c r="S79" s="519"/>
    </row>
    <row r="80" spans="1:19" s="521" customFormat="1" ht="24.75" customHeight="1">
      <c r="A80" s="518"/>
      <c r="B80" s="518"/>
      <c r="C80" s="517"/>
      <c r="D80" s="517"/>
      <c r="E80" s="517"/>
      <c r="F80" s="517"/>
      <c r="G80" s="517"/>
      <c r="H80" s="518"/>
      <c r="I80" s="517"/>
      <c r="J80" s="518"/>
      <c r="K80" s="518"/>
      <c r="L80" s="519"/>
      <c r="M80" s="518"/>
      <c r="N80" s="966" t="s">
        <v>158</v>
      </c>
      <c r="O80" s="966"/>
      <c r="P80" s="966"/>
      <c r="Q80" s="966"/>
      <c r="R80" s="966"/>
      <c r="S80" s="519"/>
    </row>
    <row r="81" spans="1:19" ht="18" customHeight="1">
      <c r="A81" s="522"/>
      <c r="B81" s="522"/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2"/>
      <c r="R81" s="522"/>
      <c r="S81" s="522"/>
    </row>
  </sheetData>
  <sheetProtection/>
  <mergeCells count="67">
    <mergeCell ref="A76:C76"/>
    <mergeCell ref="N80:R80"/>
    <mergeCell ref="A64:A69"/>
    <mergeCell ref="B64:B65"/>
    <mergeCell ref="B66:B67"/>
    <mergeCell ref="B68:B69"/>
    <mergeCell ref="A70:A75"/>
    <mergeCell ref="B70:B71"/>
    <mergeCell ref="B72:B73"/>
    <mergeCell ref="B74:B75"/>
    <mergeCell ref="A52:A57"/>
    <mergeCell ref="B52:B53"/>
    <mergeCell ref="B54:B55"/>
    <mergeCell ref="B56:B57"/>
    <mergeCell ref="A58:A63"/>
    <mergeCell ref="B58:B59"/>
    <mergeCell ref="B60:B61"/>
    <mergeCell ref="B62:B63"/>
    <mergeCell ref="A40:A45"/>
    <mergeCell ref="B40:B41"/>
    <mergeCell ref="B42:B43"/>
    <mergeCell ref="B44:B45"/>
    <mergeCell ref="A46:A51"/>
    <mergeCell ref="B46:B47"/>
    <mergeCell ref="B48:B49"/>
    <mergeCell ref="B50:B51"/>
    <mergeCell ref="A28:A33"/>
    <mergeCell ref="B28:B29"/>
    <mergeCell ref="B30:B31"/>
    <mergeCell ref="B32:B33"/>
    <mergeCell ref="A34:A39"/>
    <mergeCell ref="B34:B35"/>
    <mergeCell ref="B36:B37"/>
    <mergeCell ref="B38:B39"/>
    <mergeCell ref="B10:B11"/>
    <mergeCell ref="B12:B13"/>
    <mergeCell ref="B14:B15"/>
    <mergeCell ref="A16:A21"/>
    <mergeCell ref="B16:B17"/>
    <mergeCell ref="B18:B19"/>
    <mergeCell ref="B20:B21"/>
    <mergeCell ref="J7:J8"/>
    <mergeCell ref="K7:K8"/>
    <mergeCell ref="L7:L8"/>
    <mergeCell ref="M7:M8"/>
    <mergeCell ref="N7:N8"/>
    <mergeCell ref="O7:O8"/>
    <mergeCell ref="A1:S1"/>
    <mergeCell ref="A2:S2"/>
    <mergeCell ref="A6:C9"/>
    <mergeCell ref="D6:G6"/>
    <mergeCell ref="H6:K6"/>
    <mergeCell ref="L6:S6"/>
    <mergeCell ref="D7:D8"/>
    <mergeCell ref="E7:E8"/>
    <mergeCell ref="Q7:Q8"/>
    <mergeCell ref="R7:S7"/>
    <mergeCell ref="A22:A27"/>
    <mergeCell ref="B22:B23"/>
    <mergeCell ref="B24:B25"/>
    <mergeCell ref="B26:B27"/>
    <mergeCell ref="A10:A15"/>
    <mergeCell ref="P7:P8"/>
    <mergeCell ref="F7:F8"/>
    <mergeCell ref="G7:G8"/>
    <mergeCell ref="H7:H8"/>
    <mergeCell ref="I7:I8"/>
  </mergeCells>
  <printOptions/>
  <pageMargins left="0.2362204724409449" right="0.1968503937007874" top="0.2362204724409449" bottom="0.2755905511811024" header="0.31496062992125984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</dc:creator>
  <cp:keywords/>
  <dc:description/>
  <cp:lastModifiedBy>Kanlaya</cp:lastModifiedBy>
  <cp:lastPrinted>2018-08-07T02:27:43Z</cp:lastPrinted>
  <dcterms:created xsi:type="dcterms:W3CDTF">2011-11-15T06:59:24Z</dcterms:created>
  <dcterms:modified xsi:type="dcterms:W3CDTF">2018-08-07T02:30:37Z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